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<sst xmlns="http://schemas.openxmlformats.org/spreadsheetml/2006/main" count="129" uniqueCount="59">
  <si>
    <t>март</t>
  </si>
  <si>
    <t>май</t>
  </si>
  <si>
    <t>июнь</t>
  </si>
  <si>
    <t xml:space="preserve"> тыс. квт/час.</t>
  </si>
  <si>
    <t xml:space="preserve"> тыс. руб.</t>
  </si>
  <si>
    <t>июль</t>
  </si>
  <si>
    <t xml:space="preserve">  </t>
  </si>
  <si>
    <t xml:space="preserve"> </t>
  </si>
  <si>
    <t>Итого по школам</t>
  </si>
  <si>
    <t>Итого по ДОУ</t>
  </si>
  <si>
    <t>ММБУК ММР "Методическое культурно-информационное объединение"</t>
  </si>
  <si>
    <t>МКОУ НОШ с. Горное</t>
  </si>
  <si>
    <t>январь</t>
  </si>
  <si>
    <t>февраль</t>
  </si>
  <si>
    <t>апрель</t>
  </si>
  <si>
    <t>август</t>
  </si>
  <si>
    <t>сентябрь</t>
  </si>
  <si>
    <t>октябрь</t>
  </si>
  <si>
    <t>ноябрь</t>
  </si>
  <si>
    <t>декабрь</t>
  </si>
  <si>
    <t>МКОУ  "Методическая служба обеспечения образовательных учреждений"</t>
  </si>
  <si>
    <t>МКОУ СОШ с. Абрамовка</t>
  </si>
  <si>
    <t>МКОУ СОШ с. Григорьевка</t>
  </si>
  <si>
    <t>МОБУ СОШ с. Ивановка</t>
  </si>
  <si>
    <t>МКОУ СОШ с. Кремово</t>
  </si>
  <si>
    <t>МКОУ СОШ с. Ляличи</t>
  </si>
  <si>
    <t>МОБУ СОШ с. Михайловка им. Крушанова</t>
  </si>
  <si>
    <t>МКОУ СОШ  с. Осиновка</t>
  </si>
  <si>
    <t>МКОУ СОШ с. Первомайское</t>
  </si>
  <si>
    <t>МКОУ СОШ с. Ширяевка</t>
  </si>
  <si>
    <t>МКОУ СОШ № 1                                 пос. Новошахтинский</t>
  </si>
  <si>
    <t>МОБУ СОШ  № 2                      пос. Новошахтинский</t>
  </si>
  <si>
    <t>МКОУ ООШ с. Даниловка</t>
  </si>
  <si>
    <t>МКОУ ООШ с. Николаевка</t>
  </si>
  <si>
    <t>МКОУ ОСОШ (сменная) с.Михайловка</t>
  </si>
  <si>
    <t>МДОБУ "Ручеек"</t>
  </si>
  <si>
    <t>МДОБУ "Светлячок"</t>
  </si>
  <si>
    <t>МДОБУ "Росинка"</t>
  </si>
  <si>
    <t>МДОБУ "Золотой ключик"</t>
  </si>
  <si>
    <t>МДОБУ "Василек"</t>
  </si>
  <si>
    <t>МДОБУ "Буратино"</t>
  </si>
  <si>
    <t>МОБУ ДОД ЦДТ с. Михайловка</t>
  </si>
  <si>
    <t>МОБУ ДОД ДЮСШ с. Михайловка</t>
  </si>
  <si>
    <t>МДОБУ "Журавлик" (с учетом д/с с.Горное)</t>
  </si>
  <si>
    <t>Всего по учреждениям</t>
  </si>
  <si>
    <t>Итого по образованию</t>
  </si>
  <si>
    <t>МКУ "УОТОД Администрации Михайловского 
муниципального
района"</t>
  </si>
  <si>
    <t>Наименование
потребителей</t>
  </si>
  <si>
    <t>Лимит на
2016 год</t>
  </si>
  <si>
    <t>ед. изм.</t>
  </si>
  <si>
    <t>МДОБУ "Березка" (с учетом д/с с.Ляличи)</t>
  </si>
  <si>
    <t>МБУ МФЦ</t>
  </si>
  <si>
    <t>Лимиты потребления электроэнергии на 2017 год для 
учреждений, финансируемых из местного бюджета</t>
  </si>
  <si>
    <t>индекс-дефлятор цен - 111 %</t>
  </si>
  <si>
    <t>тариф с учетом индекса-дефлятора 2017 г. - 6,40 руб/квт-ч</t>
  </si>
  <si>
    <t>МБУ "Редакция районной газеты "Вперед"</t>
  </si>
  <si>
    <t>МБОУ ДО "Детская школа искусств"                                       с. Михайловка</t>
  </si>
  <si>
    <t>Администрация Михайловского муниципального района</t>
  </si>
  <si>
    <t xml:space="preserve">Приложение 2
к постановлению администрации  
Михайловского муниципального района
"06" сентября 2016 г. № 541-па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</si>
</sst>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1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12" fillId="0" borderId="13" xfId="0" applyNumberFormat="1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2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left" wrapText="1"/>
    </xf>
    <xf numFmtId="0" fontId="17" fillId="0" borderId="17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8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3" fillId="0" borderId="11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pane xSplit="7" ySplit="6" topLeftCell="H5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O78"/>
    </sheetView>
  </sheetViews>
  <sheetFormatPr defaultColWidth="9.00390625" defaultRowHeight="12.75"/>
  <cols>
    <col min="1" max="1" width="21.375" style="0" customWidth="1"/>
    <col min="2" max="2" width="8.625" style="0" customWidth="1"/>
    <col min="3" max="3" width="9.625" style="18" customWidth="1"/>
    <col min="4" max="4" width="8.375" style="0" customWidth="1"/>
    <col min="5" max="5" width="8.125" style="0" customWidth="1"/>
    <col min="6" max="6" width="9.00390625" style="0" customWidth="1"/>
    <col min="7" max="7" width="7.875" style="0" customWidth="1"/>
    <col min="8" max="8" width="7.125" style="0" customWidth="1"/>
    <col min="9" max="9" width="7.625" style="0" customWidth="1"/>
    <col min="10" max="10" width="8.25390625" style="0" customWidth="1"/>
    <col min="11" max="11" width="8.125" style="0" customWidth="1"/>
    <col min="12" max="12" width="7.625" style="0" customWidth="1"/>
    <col min="13" max="13" width="7.125" style="0" customWidth="1"/>
    <col min="14" max="14" width="8.25390625" style="0" customWidth="1"/>
    <col min="15" max="15" width="8.125" style="0" customWidth="1"/>
  </cols>
  <sheetData>
    <row r="1" spans="1:15" ht="65.25" customHeight="1">
      <c r="A1" s="58" t="s">
        <v>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35.25" customHeight="1">
      <c r="A2" s="59" t="s">
        <v>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75" customHeight="1">
      <c r="A3" s="3"/>
      <c r="B3" s="3"/>
      <c r="C3" s="16"/>
      <c r="D3" s="3"/>
      <c r="E3" s="3"/>
      <c r="F3" s="3"/>
      <c r="G3" s="3"/>
      <c r="H3" s="3"/>
      <c r="I3" s="4"/>
      <c r="J3" s="61" t="s">
        <v>54</v>
      </c>
      <c r="K3" s="61"/>
      <c r="L3" s="61"/>
      <c r="M3" s="61"/>
      <c r="N3" s="61"/>
      <c r="O3" s="61"/>
    </row>
    <row r="4" spans="1:15" ht="8.25" customHeight="1" hidden="1">
      <c r="A4" s="3"/>
      <c r="B4" s="3"/>
      <c r="C4" s="16"/>
      <c r="D4" s="3"/>
      <c r="E4" s="3"/>
      <c r="F4" s="3"/>
      <c r="G4" s="3"/>
      <c r="H4" s="3"/>
      <c r="I4" s="4"/>
      <c r="J4" s="61"/>
      <c r="K4" s="61"/>
      <c r="L4" s="61"/>
      <c r="M4" s="61"/>
      <c r="N4" s="61"/>
      <c r="O4" s="61"/>
    </row>
    <row r="5" spans="1:15" ht="12.75" customHeight="1">
      <c r="A5" s="3"/>
      <c r="B5" s="3"/>
      <c r="C5" s="16"/>
      <c r="D5" s="3"/>
      <c r="E5" s="3"/>
      <c r="F5" s="3"/>
      <c r="G5" s="3"/>
      <c r="H5" s="3"/>
      <c r="I5" s="4" t="s">
        <v>7</v>
      </c>
      <c r="J5" s="61" t="s">
        <v>53</v>
      </c>
      <c r="K5" s="61"/>
      <c r="L5" s="61"/>
      <c r="M5" s="61"/>
      <c r="N5" s="61"/>
      <c r="O5" s="61"/>
    </row>
    <row r="6" spans="1:16" s="1" customFormat="1" ht="26.25" customHeight="1">
      <c r="A6" s="28" t="s">
        <v>47</v>
      </c>
      <c r="B6" s="24" t="s">
        <v>49</v>
      </c>
      <c r="C6" s="23" t="s">
        <v>48</v>
      </c>
      <c r="D6" s="25" t="s">
        <v>12</v>
      </c>
      <c r="E6" s="25" t="s">
        <v>13</v>
      </c>
      <c r="F6" s="25" t="s">
        <v>0</v>
      </c>
      <c r="G6" s="25" t="s">
        <v>14</v>
      </c>
      <c r="H6" s="25" t="s">
        <v>1</v>
      </c>
      <c r="I6" s="25" t="s">
        <v>2</v>
      </c>
      <c r="J6" s="25" t="s">
        <v>5</v>
      </c>
      <c r="K6" s="25" t="s">
        <v>15</v>
      </c>
      <c r="L6" s="25" t="s">
        <v>16</v>
      </c>
      <c r="M6" s="25" t="s">
        <v>17</v>
      </c>
      <c r="N6" s="25" t="s">
        <v>18</v>
      </c>
      <c r="O6" s="25" t="s">
        <v>19</v>
      </c>
      <c r="P6" s="2"/>
    </row>
    <row r="7" spans="1:16" s="8" customFormat="1" ht="19.5" customHeight="1">
      <c r="A7" s="54" t="s">
        <v>10</v>
      </c>
      <c r="B7" s="5" t="s">
        <v>3</v>
      </c>
      <c r="C7" s="17">
        <f>D7+E7+F7+G7+H7+I7+J7+K7+L7+M7+N7+O7</f>
        <v>93.86999999999999</v>
      </c>
      <c r="D7" s="29">
        <v>16.54</v>
      </c>
      <c r="E7" s="30">
        <v>15.71</v>
      </c>
      <c r="F7" s="30">
        <v>10.79</v>
      </c>
      <c r="G7" s="30">
        <v>7.56</v>
      </c>
      <c r="H7" s="30">
        <v>5.3</v>
      </c>
      <c r="I7" s="30">
        <v>2.89</v>
      </c>
      <c r="J7" s="30">
        <v>2.83</v>
      </c>
      <c r="K7" s="30">
        <v>3.05</v>
      </c>
      <c r="L7" s="30">
        <v>3.6</v>
      </c>
      <c r="M7" s="30">
        <v>4.5</v>
      </c>
      <c r="N7" s="30">
        <v>8.1</v>
      </c>
      <c r="O7" s="30">
        <v>13</v>
      </c>
      <c r="P7" s="7"/>
    </row>
    <row r="8" spans="1:16" s="8" customFormat="1" ht="30.75" customHeight="1">
      <c r="A8" s="55"/>
      <c r="B8" s="5" t="s">
        <v>4</v>
      </c>
      <c r="C8" s="17">
        <f>D8+E8+F8+G8+H8+I8+J8+K8+L8+M8+N8+O8</f>
        <v>600.7680000000001</v>
      </c>
      <c r="D8" s="31">
        <f>D7*6.4</f>
        <v>105.856</v>
      </c>
      <c r="E8" s="31">
        <f aca="true" t="shared" si="0" ref="E8:O8">E7*6.4</f>
        <v>100.54400000000001</v>
      </c>
      <c r="F8" s="31">
        <f t="shared" si="0"/>
        <v>69.056</v>
      </c>
      <c r="G8" s="31">
        <f t="shared" si="0"/>
        <v>48.384</v>
      </c>
      <c r="H8" s="31">
        <f t="shared" si="0"/>
        <v>33.92</v>
      </c>
      <c r="I8" s="31">
        <f t="shared" si="0"/>
        <v>18.496000000000002</v>
      </c>
      <c r="J8" s="31">
        <f t="shared" si="0"/>
        <v>18.112000000000002</v>
      </c>
      <c r="K8" s="31">
        <f t="shared" si="0"/>
        <v>19.52</v>
      </c>
      <c r="L8" s="31">
        <f t="shared" si="0"/>
        <v>23.040000000000003</v>
      </c>
      <c r="M8" s="31">
        <f t="shared" si="0"/>
        <v>28.8</v>
      </c>
      <c r="N8" s="31">
        <f t="shared" si="0"/>
        <v>51.84</v>
      </c>
      <c r="O8" s="31">
        <f t="shared" si="0"/>
        <v>83.2</v>
      </c>
      <c r="P8" s="7"/>
    </row>
    <row r="9" spans="1:16" s="8" customFormat="1" ht="16.5" customHeight="1">
      <c r="A9" s="62" t="s">
        <v>46</v>
      </c>
      <c r="B9" s="21" t="s">
        <v>3</v>
      </c>
      <c r="C9" s="17">
        <f>SUM(D9:O9)</f>
        <v>105</v>
      </c>
      <c r="D9" s="31">
        <v>8.9</v>
      </c>
      <c r="E9" s="32">
        <v>9.3</v>
      </c>
      <c r="F9" s="32">
        <v>8.9</v>
      </c>
      <c r="G9" s="32">
        <v>9.1</v>
      </c>
      <c r="H9" s="32">
        <v>7.5</v>
      </c>
      <c r="I9" s="32">
        <v>9</v>
      </c>
      <c r="J9" s="32">
        <v>9</v>
      </c>
      <c r="K9" s="32">
        <v>7.3</v>
      </c>
      <c r="L9" s="32">
        <v>9.1</v>
      </c>
      <c r="M9" s="32">
        <v>8.9</v>
      </c>
      <c r="N9" s="32">
        <v>9.1</v>
      </c>
      <c r="O9" s="32">
        <v>8.9</v>
      </c>
      <c r="P9" s="7"/>
    </row>
    <row r="10" spans="1:16" s="8" customFormat="1" ht="27.75" customHeight="1">
      <c r="A10" s="63"/>
      <c r="B10" s="21" t="s">
        <v>4</v>
      </c>
      <c r="C10" s="17">
        <f aca="true" t="shared" si="1" ref="C10:C67">D10+E10+F10+G10+H10+I10+J10+K10+L10+M10+N10+O10</f>
        <v>672.0000000000002</v>
      </c>
      <c r="D10" s="31">
        <f>D9*6.4</f>
        <v>56.96000000000001</v>
      </c>
      <c r="E10" s="31">
        <f aca="true" t="shared" si="2" ref="E10:O10">E9*6.4</f>
        <v>59.52000000000001</v>
      </c>
      <c r="F10" s="31">
        <f t="shared" si="2"/>
        <v>56.96000000000001</v>
      </c>
      <c r="G10" s="31">
        <f t="shared" si="2"/>
        <v>58.24</v>
      </c>
      <c r="H10" s="31">
        <f t="shared" si="2"/>
        <v>48</v>
      </c>
      <c r="I10" s="31">
        <f t="shared" si="2"/>
        <v>57.6</v>
      </c>
      <c r="J10" s="31">
        <f t="shared" si="2"/>
        <v>57.6</v>
      </c>
      <c r="K10" s="31">
        <f t="shared" si="2"/>
        <v>46.72</v>
      </c>
      <c r="L10" s="31">
        <f t="shared" si="2"/>
        <v>58.24</v>
      </c>
      <c r="M10" s="31">
        <f t="shared" si="2"/>
        <v>56.96000000000001</v>
      </c>
      <c r="N10" s="31">
        <f t="shared" si="2"/>
        <v>58.24</v>
      </c>
      <c r="O10" s="31">
        <f t="shared" si="2"/>
        <v>56.96000000000001</v>
      </c>
      <c r="P10" s="7"/>
    </row>
    <row r="11" spans="1:16" s="8" customFormat="1" ht="15" customHeight="1">
      <c r="A11" s="54" t="s">
        <v>56</v>
      </c>
      <c r="B11" s="5" t="s">
        <v>3</v>
      </c>
      <c r="C11" s="17">
        <f t="shared" si="1"/>
        <v>10.500000000000002</v>
      </c>
      <c r="D11" s="31">
        <v>1.18</v>
      </c>
      <c r="E11" s="32">
        <v>1.1</v>
      </c>
      <c r="F11" s="32">
        <v>0.93</v>
      </c>
      <c r="G11" s="32">
        <v>0.98</v>
      </c>
      <c r="H11" s="32">
        <v>0.94</v>
      </c>
      <c r="I11" s="32">
        <v>0.45</v>
      </c>
      <c r="J11" s="32">
        <v>0.27</v>
      </c>
      <c r="K11" s="32">
        <v>0.36</v>
      </c>
      <c r="L11" s="32">
        <v>0.7</v>
      </c>
      <c r="M11" s="32">
        <v>0.85</v>
      </c>
      <c r="N11" s="32">
        <v>1.42</v>
      </c>
      <c r="O11" s="32">
        <v>1.32</v>
      </c>
      <c r="P11" s="7"/>
    </row>
    <row r="12" spans="1:16" s="8" customFormat="1" ht="21" customHeight="1">
      <c r="A12" s="55"/>
      <c r="B12" s="5" t="s">
        <v>4</v>
      </c>
      <c r="C12" s="17">
        <f t="shared" si="1"/>
        <v>67.2</v>
      </c>
      <c r="D12" s="31">
        <f>D11*6.4</f>
        <v>7.552</v>
      </c>
      <c r="E12" s="31">
        <f aca="true" t="shared" si="3" ref="E12:O12">E11*6.4</f>
        <v>7.040000000000001</v>
      </c>
      <c r="F12" s="31">
        <f t="shared" si="3"/>
        <v>5.952000000000001</v>
      </c>
      <c r="G12" s="31">
        <f t="shared" si="3"/>
        <v>6.272</v>
      </c>
      <c r="H12" s="31">
        <f t="shared" si="3"/>
        <v>6.016</v>
      </c>
      <c r="I12" s="31">
        <f t="shared" si="3"/>
        <v>2.8800000000000003</v>
      </c>
      <c r="J12" s="31">
        <f t="shared" si="3"/>
        <v>1.7280000000000002</v>
      </c>
      <c r="K12" s="31">
        <f t="shared" si="3"/>
        <v>2.304</v>
      </c>
      <c r="L12" s="31">
        <f t="shared" si="3"/>
        <v>4.4799999999999995</v>
      </c>
      <c r="M12" s="31">
        <f t="shared" si="3"/>
        <v>5.44</v>
      </c>
      <c r="N12" s="31">
        <f t="shared" si="3"/>
        <v>9.088</v>
      </c>
      <c r="O12" s="31">
        <f t="shared" si="3"/>
        <v>8.448</v>
      </c>
      <c r="P12" s="7"/>
    </row>
    <row r="13" spans="1:16" s="1" customFormat="1" ht="18.75" customHeight="1">
      <c r="A13" s="54" t="s">
        <v>20</v>
      </c>
      <c r="B13" s="5" t="s">
        <v>3</v>
      </c>
      <c r="C13" s="17">
        <f t="shared" si="1"/>
        <v>59.5</v>
      </c>
      <c r="D13" s="31">
        <v>5.92</v>
      </c>
      <c r="E13" s="32">
        <v>6.2</v>
      </c>
      <c r="F13" s="32">
        <v>6</v>
      </c>
      <c r="G13" s="32">
        <v>5.8</v>
      </c>
      <c r="H13" s="32">
        <v>4.9</v>
      </c>
      <c r="I13" s="32">
        <v>3.8</v>
      </c>
      <c r="J13" s="32">
        <v>3</v>
      </c>
      <c r="K13" s="32">
        <v>3.06</v>
      </c>
      <c r="L13" s="32">
        <v>3.92</v>
      </c>
      <c r="M13" s="32">
        <v>4.9</v>
      </c>
      <c r="N13" s="32">
        <v>5.8</v>
      </c>
      <c r="O13" s="32">
        <v>6.2</v>
      </c>
      <c r="P13" s="2"/>
    </row>
    <row r="14" spans="1:15" ht="29.25" customHeight="1">
      <c r="A14" s="55"/>
      <c r="B14" s="5" t="s">
        <v>4</v>
      </c>
      <c r="C14" s="17">
        <f t="shared" si="1"/>
        <v>380.80000000000007</v>
      </c>
      <c r="D14" s="31">
        <f>D13*6.4</f>
        <v>37.888</v>
      </c>
      <c r="E14" s="31">
        <f aca="true" t="shared" si="4" ref="E14:O14">E13*6.4</f>
        <v>39.68000000000001</v>
      </c>
      <c r="F14" s="31">
        <f t="shared" si="4"/>
        <v>38.400000000000006</v>
      </c>
      <c r="G14" s="31">
        <f t="shared" si="4"/>
        <v>37.12</v>
      </c>
      <c r="H14" s="31">
        <f t="shared" si="4"/>
        <v>31.360000000000003</v>
      </c>
      <c r="I14" s="31">
        <f t="shared" si="4"/>
        <v>24.32</v>
      </c>
      <c r="J14" s="31">
        <f t="shared" si="4"/>
        <v>19.200000000000003</v>
      </c>
      <c r="K14" s="31">
        <f t="shared" si="4"/>
        <v>19.584000000000003</v>
      </c>
      <c r="L14" s="31">
        <f t="shared" si="4"/>
        <v>25.088</v>
      </c>
      <c r="M14" s="31">
        <f t="shared" si="4"/>
        <v>31.360000000000003</v>
      </c>
      <c r="N14" s="31">
        <f t="shared" si="4"/>
        <v>37.12</v>
      </c>
      <c r="O14" s="31">
        <f t="shared" si="4"/>
        <v>39.68000000000001</v>
      </c>
    </row>
    <row r="15" spans="1:15" s="9" customFormat="1" ht="16.5" customHeight="1">
      <c r="A15" s="56" t="s">
        <v>21</v>
      </c>
      <c r="B15" s="5" t="s">
        <v>3</v>
      </c>
      <c r="C15" s="17">
        <f>SUM(D15:O15)</f>
        <v>26.7</v>
      </c>
      <c r="D15" s="32">
        <v>2.4</v>
      </c>
      <c r="E15" s="32">
        <v>2.6</v>
      </c>
      <c r="F15" s="32">
        <v>2.5</v>
      </c>
      <c r="G15" s="32">
        <v>2.2</v>
      </c>
      <c r="H15" s="32">
        <v>2.1</v>
      </c>
      <c r="I15" s="32">
        <v>1.9</v>
      </c>
      <c r="J15" s="32">
        <v>1.7</v>
      </c>
      <c r="K15" s="32">
        <v>1.4</v>
      </c>
      <c r="L15" s="32">
        <v>2.1</v>
      </c>
      <c r="M15" s="32">
        <v>2.2</v>
      </c>
      <c r="N15" s="32">
        <v>2.6</v>
      </c>
      <c r="O15" s="32">
        <v>3</v>
      </c>
    </row>
    <row r="16" spans="1:15" s="9" customFormat="1" ht="15.75" customHeight="1">
      <c r="A16" s="57"/>
      <c r="B16" s="5" t="s">
        <v>4</v>
      </c>
      <c r="C16" s="17">
        <f>SUM(D16:O16)</f>
        <v>170.88</v>
      </c>
      <c r="D16" s="32">
        <f>D15*6.4</f>
        <v>15.36</v>
      </c>
      <c r="E16" s="32">
        <f aca="true" t="shared" si="5" ref="E16:O16">E15*6.4</f>
        <v>16.64</v>
      </c>
      <c r="F16" s="32">
        <f t="shared" si="5"/>
        <v>16</v>
      </c>
      <c r="G16" s="32">
        <f t="shared" si="5"/>
        <v>14.080000000000002</v>
      </c>
      <c r="H16" s="32">
        <f t="shared" si="5"/>
        <v>13.440000000000001</v>
      </c>
      <c r="I16" s="32">
        <f t="shared" si="5"/>
        <v>12.16</v>
      </c>
      <c r="J16" s="32">
        <f t="shared" si="5"/>
        <v>10.88</v>
      </c>
      <c r="K16" s="32">
        <f t="shared" si="5"/>
        <v>8.959999999999999</v>
      </c>
      <c r="L16" s="32">
        <f t="shared" si="5"/>
        <v>13.440000000000001</v>
      </c>
      <c r="M16" s="32">
        <f t="shared" si="5"/>
        <v>14.080000000000002</v>
      </c>
      <c r="N16" s="32">
        <f t="shared" si="5"/>
        <v>16.64</v>
      </c>
      <c r="O16" s="32">
        <f t="shared" si="5"/>
        <v>19.200000000000003</v>
      </c>
    </row>
    <row r="17" spans="1:15" ht="14.25">
      <c r="A17" s="52" t="s">
        <v>22</v>
      </c>
      <c r="B17" s="5" t="s">
        <v>3</v>
      </c>
      <c r="C17" s="22">
        <f t="shared" si="1"/>
        <v>11.700000000000001</v>
      </c>
      <c r="D17" s="32">
        <v>1</v>
      </c>
      <c r="E17" s="32">
        <v>1.1</v>
      </c>
      <c r="F17" s="32">
        <v>1</v>
      </c>
      <c r="G17" s="32">
        <v>0.9</v>
      </c>
      <c r="H17" s="32">
        <v>0.9</v>
      </c>
      <c r="I17" s="32">
        <v>0.9</v>
      </c>
      <c r="J17" s="32">
        <v>0.9</v>
      </c>
      <c r="K17" s="32">
        <v>0.65</v>
      </c>
      <c r="L17" s="32">
        <v>0.9</v>
      </c>
      <c r="M17" s="32">
        <v>1.1</v>
      </c>
      <c r="N17" s="32">
        <v>1.15</v>
      </c>
      <c r="O17" s="32">
        <v>1.2</v>
      </c>
    </row>
    <row r="18" spans="1:15" ht="14.25">
      <c r="A18" s="53"/>
      <c r="B18" s="5" t="s">
        <v>4</v>
      </c>
      <c r="C18" s="22">
        <f t="shared" si="1"/>
        <v>74.88</v>
      </c>
      <c r="D18" s="32">
        <f>D17*6.4</f>
        <v>6.4</v>
      </c>
      <c r="E18" s="32">
        <f aca="true" t="shared" si="6" ref="E18:O18">E17*6.4</f>
        <v>7.040000000000001</v>
      </c>
      <c r="F18" s="32">
        <f t="shared" si="6"/>
        <v>6.4</v>
      </c>
      <c r="G18" s="32">
        <f t="shared" si="6"/>
        <v>5.760000000000001</v>
      </c>
      <c r="H18" s="32">
        <f t="shared" si="6"/>
        <v>5.760000000000001</v>
      </c>
      <c r="I18" s="32">
        <f t="shared" si="6"/>
        <v>5.760000000000001</v>
      </c>
      <c r="J18" s="32">
        <f t="shared" si="6"/>
        <v>5.760000000000001</v>
      </c>
      <c r="K18" s="32">
        <f t="shared" si="6"/>
        <v>4.16</v>
      </c>
      <c r="L18" s="32">
        <f t="shared" si="6"/>
        <v>5.760000000000001</v>
      </c>
      <c r="M18" s="32">
        <f t="shared" si="6"/>
        <v>7.040000000000001</v>
      </c>
      <c r="N18" s="32">
        <f t="shared" si="6"/>
        <v>7.359999999999999</v>
      </c>
      <c r="O18" s="32">
        <f t="shared" si="6"/>
        <v>7.68</v>
      </c>
    </row>
    <row r="19" spans="1:15" ht="14.25">
      <c r="A19" s="46" t="s">
        <v>23</v>
      </c>
      <c r="B19" s="5" t="s">
        <v>3</v>
      </c>
      <c r="C19" s="22">
        <f t="shared" si="1"/>
        <v>59.9</v>
      </c>
      <c r="D19" s="32">
        <v>5.1</v>
      </c>
      <c r="E19" s="32">
        <v>6.4</v>
      </c>
      <c r="F19" s="32">
        <v>5.8</v>
      </c>
      <c r="G19" s="32">
        <v>5.5</v>
      </c>
      <c r="H19" s="32">
        <v>4.8</v>
      </c>
      <c r="I19" s="32">
        <v>3.5</v>
      </c>
      <c r="J19" s="32">
        <v>3.3</v>
      </c>
      <c r="K19" s="32">
        <v>3.2</v>
      </c>
      <c r="L19" s="32">
        <v>4.2</v>
      </c>
      <c r="M19" s="32">
        <v>5.3</v>
      </c>
      <c r="N19" s="32">
        <v>6.3</v>
      </c>
      <c r="O19" s="32">
        <v>6.5</v>
      </c>
    </row>
    <row r="20" spans="1:15" ht="14.25">
      <c r="A20" s="47"/>
      <c r="B20" s="5" t="s">
        <v>4</v>
      </c>
      <c r="C20" s="22">
        <f t="shared" si="1"/>
        <v>383.36000000000007</v>
      </c>
      <c r="D20" s="32">
        <f>D19*6.4</f>
        <v>32.64</v>
      </c>
      <c r="E20" s="32">
        <f aca="true" t="shared" si="7" ref="E20:O20">E19*6.4</f>
        <v>40.96000000000001</v>
      </c>
      <c r="F20" s="32">
        <f t="shared" si="7"/>
        <v>37.12</v>
      </c>
      <c r="G20" s="32">
        <f t="shared" si="7"/>
        <v>35.2</v>
      </c>
      <c r="H20" s="32">
        <f t="shared" si="7"/>
        <v>30.72</v>
      </c>
      <c r="I20" s="32">
        <f t="shared" si="7"/>
        <v>22.400000000000002</v>
      </c>
      <c r="J20" s="32">
        <f t="shared" si="7"/>
        <v>21.12</v>
      </c>
      <c r="K20" s="32">
        <f t="shared" si="7"/>
        <v>20.480000000000004</v>
      </c>
      <c r="L20" s="32">
        <f t="shared" si="7"/>
        <v>26.880000000000003</v>
      </c>
      <c r="M20" s="32">
        <f t="shared" si="7"/>
        <v>33.92</v>
      </c>
      <c r="N20" s="32">
        <f t="shared" si="7"/>
        <v>40.32</v>
      </c>
      <c r="O20" s="32">
        <f t="shared" si="7"/>
        <v>41.6</v>
      </c>
    </row>
    <row r="21" spans="1:15" ht="14.25">
      <c r="A21" s="46" t="s">
        <v>24</v>
      </c>
      <c r="B21" s="5" t="s">
        <v>3</v>
      </c>
      <c r="C21" s="22">
        <f>SUM(D21:O21)</f>
        <v>20.1</v>
      </c>
      <c r="D21" s="32">
        <v>1.6</v>
      </c>
      <c r="E21" s="32">
        <v>1.9</v>
      </c>
      <c r="F21" s="32">
        <v>1.8</v>
      </c>
      <c r="G21" s="32">
        <v>1.8</v>
      </c>
      <c r="H21" s="32">
        <v>1.7</v>
      </c>
      <c r="I21" s="32">
        <v>1.7</v>
      </c>
      <c r="J21" s="32">
        <v>1.4</v>
      </c>
      <c r="K21" s="32">
        <v>0.6</v>
      </c>
      <c r="L21" s="32">
        <v>1.6</v>
      </c>
      <c r="M21" s="32">
        <v>1.9</v>
      </c>
      <c r="N21" s="32">
        <v>2</v>
      </c>
      <c r="O21" s="32">
        <v>2.1</v>
      </c>
    </row>
    <row r="22" spans="1:15" ht="14.25">
      <c r="A22" s="47"/>
      <c r="B22" s="5" t="s">
        <v>4</v>
      </c>
      <c r="C22" s="22">
        <f t="shared" si="1"/>
        <v>128.64000000000001</v>
      </c>
      <c r="D22" s="32">
        <f>D21*6.4</f>
        <v>10.240000000000002</v>
      </c>
      <c r="E22" s="32">
        <f aca="true" t="shared" si="8" ref="E22:O22">E21*6.4</f>
        <v>12.16</v>
      </c>
      <c r="F22" s="32">
        <f t="shared" si="8"/>
        <v>11.520000000000001</v>
      </c>
      <c r="G22" s="32">
        <f t="shared" si="8"/>
        <v>11.520000000000001</v>
      </c>
      <c r="H22" s="32">
        <f t="shared" si="8"/>
        <v>10.88</v>
      </c>
      <c r="I22" s="32">
        <f t="shared" si="8"/>
        <v>10.88</v>
      </c>
      <c r="J22" s="32">
        <f t="shared" si="8"/>
        <v>8.959999999999999</v>
      </c>
      <c r="K22" s="32">
        <f t="shared" si="8"/>
        <v>3.84</v>
      </c>
      <c r="L22" s="32">
        <f t="shared" si="8"/>
        <v>10.240000000000002</v>
      </c>
      <c r="M22" s="32">
        <f t="shared" si="8"/>
        <v>12.16</v>
      </c>
      <c r="N22" s="32">
        <f t="shared" si="8"/>
        <v>12.8</v>
      </c>
      <c r="O22" s="32">
        <f t="shared" si="8"/>
        <v>13.440000000000001</v>
      </c>
    </row>
    <row r="23" spans="1:16" ht="14.25">
      <c r="A23" s="46" t="s">
        <v>25</v>
      </c>
      <c r="B23" s="5" t="s">
        <v>3</v>
      </c>
      <c r="C23" s="22">
        <f t="shared" si="1"/>
        <v>29</v>
      </c>
      <c r="D23" s="32">
        <v>2.9</v>
      </c>
      <c r="E23" s="32">
        <v>3.2</v>
      </c>
      <c r="F23" s="32">
        <v>3.1</v>
      </c>
      <c r="G23" s="32">
        <v>2.9</v>
      </c>
      <c r="H23" s="32">
        <v>2.8</v>
      </c>
      <c r="I23" s="32">
        <v>2.1</v>
      </c>
      <c r="J23" s="32">
        <v>1.3</v>
      </c>
      <c r="K23" s="32">
        <v>1</v>
      </c>
      <c r="L23" s="32">
        <v>2.1</v>
      </c>
      <c r="M23" s="32">
        <v>2.2</v>
      </c>
      <c r="N23" s="32">
        <v>2.4</v>
      </c>
      <c r="O23" s="32">
        <v>3</v>
      </c>
      <c r="P23" s="9"/>
    </row>
    <row r="24" spans="1:16" ht="14.25">
      <c r="A24" s="47"/>
      <c r="B24" s="5" t="s">
        <v>4</v>
      </c>
      <c r="C24" s="22">
        <f t="shared" si="1"/>
        <v>185.60000000000002</v>
      </c>
      <c r="D24" s="32">
        <f>D23*6.4</f>
        <v>18.56</v>
      </c>
      <c r="E24" s="32">
        <f aca="true" t="shared" si="9" ref="E24:O24">E23*6.4</f>
        <v>20.480000000000004</v>
      </c>
      <c r="F24" s="32">
        <f t="shared" si="9"/>
        <v>19.840000000000003</v>
      </c>
      <c r="G24" s="32">
        <f t="shared" si="9"/>
        <v>18.56</v>
      </c>
      <c r="H24" s="32">
        <f t="shared" si="9"/>
        <v>17.919999999999998</v>
      </c>
      <c r="I24" s="32">
        <f t="shared" si="9"/>
        <v>13.440000000000001</v>
      </c>
      <c r="J24" s="32">
        <f t="shared" si="9"/>
        <v>8.32</v>
      </c>
      <c r="K24" s="32">
        <f t="shared" si="9"/>
        <v>6.4</v>
      </c>
      <c r="L24" s="32">
        <f t="shared" si="9"/>
        <v>13.440000000000001</v>
      </c>
      <c r="M24" s="32">
        <f t="shared" si="9"/>
        <v>14.080000000000002</v>
      </c>
      <c r="N24" s="32">
        <f t="shared" si="9"/>
        <v>15.36</v>
      </c>
      <c r="O24" s="32">
        <f t="shared" si="9"/>
        <v>19.200000000000003</v>
      </c>
      <c r="P24" s="9"/>
    </row>
    <row r="25" spans="1:15" ht="14.25">
      <c r="A25" s="46" t="s">
        <v>26</v>
      </c>
      <c r="B25" s="5" t="s">
        <v>3</v>
      </c>
      <c r="C25" s="22">
        <f t="shared" si="1"/>
        <v>130</v>
      </c>
      <c r="D25" s="32">
        <v>13.8</v>
      </c>
      <c r="E25" s="32">
        <v>14.3</v>
      </c>
      <c r="F25" s="32">
        <v>13.3</v>
      </c>
      <c r="G25" s="32">
        <v>12.8</v>
      </c>
      <c r="H25" s="32">
        <v>11.2</v>
      </c>
      <c r="I25" s="32">
        <v>5.69</v>
      </c>
      <c r="J25" s="32">
        <v>5.76</v>
      </c>
      <c r="K25" s="32">
        <v>4</v>
      </c>
      <c r="L25" s="32">
        <v>9.2</v>
      </c>
      <c r="M25" s="32">
        <v>12</v>
      </c>
      <c r="N25" s="32">
        <v>13.85</v>
      </c>
      <c r="O25" s="32">
        <v>14.1</v>
      </c>
    </row>
    <row r="26" spans="1:15" ht="13.5" customHeight="1">
      <c r="A26" s="47"/>
      <c r="B26" s="5" t="s">
        <v>4</v>
      </c>
      <c r="C26" s="22">
        <f t="shared" si="1"/>
        <v>832.0000000000001</v>
      </c>
      <c r="D26" s="32">
        <f>D25*6.4</f>
        <v>88.32000000000001</v>
      </c>
      <c r="E26" s="32">
        <f aca="true" t="shared" si="10" ref="E26:O26">E25*6.4</f>
        <v>91.52000000000001</v>
      </c>
      <c r="F26" s="32">
        <f t="shared" si="10"/>
        <v>85.12</v>
      </c>
      <c r="G26" s="32">
        <f t="shared" si="10"/>
        <v>81.92000000000002</v>
      </c>
      <c r="H26" s="32">
        <f t="shared" si="10"/>
        <v>71.67999999999999</v>
      </c>
      <c r="I26" s="32">
        <f t="shared" si="10"/>
        <v>36.416000000000004</v>
      </c>
      <c r="J26" s="32">
        <f t="shared" si="10"/>
        <v>36.864</v>
      </c>
      <c r="K26" s="32">
        <f t="shared" si="10"/>
        <v>25.6</v>
      </c>
      <c r="L26" s="32">
        <f t="shared" si="10"/>
        <v>58.879999999999995</v>
      </c>
      <c r="M26" s="32">
        <f t="shared" si="10"/>
        <v>76.80000000000001</v>
      </c>
      <c r="N26" s="32">
        <f t="shared" si="10"/>
        <v>88.64</v>
      </c>
      <c r="O26" s="32">
        <f t="shared" si="10"/>
        <v>90.24000000000001</v>
      </c>
    </row>
    <row r="27" spans="1:15" ht="14.25">
      <c r="A27" s="46" t="s">
        <v>27</v>
      </c>
      <c r="B27" s="5" t="s">
        <v>3</v>
      </c>
      <c r="C27" s="22">
        <f t="shared" si="1"/>
        <v>81.3</v>
      </c>
      <c r="D27" s="32">
        <v>11.7</v>
      </c>
      <c r="E27" s="32">
        <v>12.2</v>
      </c>
      <c r="F27" s="32">
        <v>8.9</v>
      </c>
      <c r="G27" s="32">
        <v>7.4</v>
      </c>
      <c r="H27" s="32">
        <v>3.2</v>
      </c>
      <c r="I27" s="32">
        <v>3</v>
      </c>
      <c r="J27" s="32">
        <v>3</v>
      </c>
      <c r="K27" s="32">
        <v>2</v>
      </c>
      <c r="L27" s="32">
        <v>3.3</v>
      </c>
      <c r="M27" s="32">
        <v>7.5</v>
      </c>
      <c r="N27" s="32">
        <v>8.6</v>
      </c>
      <c r="O27" s="32">
        <v>10.5</v>
      </c>
    </row>
    <row r="28" spans="1:15" ht="14.25">
      <c r="A28" s="47"/>
      <c r="B28" s="5" t="s">
        <v>4</v>
      </c>
      <c r="C28" s="22">
        <f t="shared" si="1"/>
        <v>520.32</v>
      </c>
      <c r="D28" s="32">
        <f>D27*6.4</f>
        <v>74.88</v>
      </c>
      <c r="E28" s="32">
        <f aca="true" t="shared" si="11" ref="E28:O28">E27*6.4</f>
        <v>78.08</v>
      </c>
      <c r="F28" s="32">
        <f t="shared" si="11"/>
        <v>56.96000000000001</v>
      </c>
      <c r="G28" s="32">
        <f t="shared" si="11"/>
        <v>47.36000000000001</v>
      </c>
      <c r="H28" s="32">
        <f t="shared" si="11"/>
        <v>20.480000000000004</v>
      </c>
      <c r="I28" s="32">
        <f t="shared" si="11"/>
        <v>19.200000000000003</v>
      </c>
      <c r="J28" s="32">
        <f t="shared" si="11"/>
        <v>19.200000000000003</v>
      </c>
      <c r="K28" s="32">
        <f t="shared" si="11"/>
        <v>12.8</v>
      </c>
      <c r="L28" s="32">
        <f t="shared" si="11"/>
        <v>21.12</v>
      </c>
      <c r="M28" s="32">
        <f t="shared" si="11"/>
        <v>48</v>
      </c>
      <c r="N28" s="32">
        <f t="shared" si="11"/>
        <v>55.04</v>
      </c>
      <c r="O28" s="32">
        <f t="shared" si="11"/>
        <v>67.2</v>
      </c>
    </row>
    <row r="29" spans="1:15" ht="13.5" customHeight="1">
      <c r="A29" s="50" t="s">
        <v>28</v>
      </c>
      <c r="B29" s="5" t="s">
        <v>3</v>
      </c>
      <c r="C29" s="22">
        <f t="shared" si="1"/>
        <v>31</v>
      </c>
      <c r="D29" s="32">
        <v>2.52</v>
      </c>
      <c r="E29" s="32">
        <v>2.76</v>
      </c>
      <c r="F29" s="32">
        <v>2.85</v>
      </c>
      <c r="G29" s="32">
        <v>2.75</v>
      </c>
      <c r="H29" s="32">
        <v>2.65</v>
      </c>
      <c r="I29" s="32">
        <v>2.35</v>
      </c>
      <c r="J29" s="32">
        <v>2.25</v>
      </c>
      <c r="K29" s="32">
        <v>2.5</v>
      </c>
      <c r="L29" s="32">
        <v>2.51</v>
      </c>
      <c r="M29" s="32">
        <v>2.52</v>
      </c>
      <c r="N29" s="32">
        <v>2.61</v>
      </c>
      <c r="O29" s="32">
        <v>2.73</v>
      </c>
    </row>
    <row r="30" spans="1:15" ht="13.5" customHeight="1">
      <c r="A30" s="51"/>
      <c r="B30" s="5" t="s">
        <v>4</v>
      </c>
      <c r="C30" s="22">
        <f t="shared" si="1"/>
        <v>198.40000000000006</v>
      </c>
      <c r="D30" s="32">
        <f>D29*6.4</f>
        <v>16.128</v>
      </c>
      <c r="E30" s="32">
        <f aca="true" t="shared" si="12" ref="E30:O30">E29*6.4</f>
        <v>17.663999999999998</v>
      </c>
      <c r="F30" s="32">
        <f t="shared" si="12"/>
        <v>18.240000000000002</v>
      </c>
      <c r="G30" s="32">
        <f t="shared" si="12"/>
        <v>17.6</v>
      </c>
      <c r="H30" s="32">
        <f t="shared" si="12"/>
        <v>16.96</v>
      </c>
      <c r="I30" s="32">
        <f t="shared" si="12"/>
        <v>15.040000000000001</v>
      </c>
      <c r="J30" s="32">
        <f t="shared" si="12"/>
        <v>14.4</v>
      </c>
      <c r="K30" s="32">
        <f t="shared" si="12"/>
        <v>16</v>
      </c>
      <c r="L30" s="32">
        <f t="shared" si="12"/>
        <v>16.064</v>
      </c>
      <c r="M30" s="32">
        <f t="shared" si="12"/>
        <v>16.128</v>
      </c>
      <c r="N30" s="32">
        <f t="shared" si="12"/>
        <v>16.704</v>
      </c>
      <c r="O30" s="32">
        <f t="shared" si="12"/>
        <v>17.472</v>
      </c>
    </row>
    <row r="31" spans="1:15" ht="14.25">
      <c r="A31" s="46" t="s">
        <v>29</v>
      </c>
      <c r="B31" s="5" t="s">
        <v>3</v>
      </c>
      <c r="C31" s="22">
        <f t="shared" si="1"/>
        <v>30</v>
      </c>
      <c r="D31" s="32">
        <v>2.42</v>
      </c>
      <c r="E31" s="32">
        <v>2.92</v>
      </c>
      <c r="F31" s="32">
        <v>3.02</v>
      </c>
      <c r="G31" s="32">
        <v>2.72</v>
      </c>
      <c r="H31" s="32">
        <v>2.52</v>
      </c>
      <c r="I31" s="32">
        <v>2.02</v>
      </c>
      <c r="J31" s="32">
        <v>1.97</v>
      </c>
      <c r="K31" s="32">
        <v>1.52</v>
      </c>
      <c r="L31" s="32">
        <v>2.33</v>
      </c>
      <c r="M31" s="32">
        <v>2.62</v>
      </c>
      <c r="N31" s="32">
        <v>2.82</v>
      </c>
      <c r="O31" s="32">
        <v>3.12</v>
      </c>
    </row>
    <row r="32" spans="1:15" ht="14.25">
      <c r="A32" s="47"/>
      <c r="B32" s="5" t="s">
        <v>4</v>
      </c>
      <c r="C32" s="22">
        <f t="shared" si="1"/>
        <v>192</v>
      </c>
      <c r="D32" s="32">
        <f>D31*6.4</f>
        <v>15.488</v>
      </c>
      <c r="E32" s="32">
        <f aca="true" t="shared" si="13" ref="E32:O32">E31*6.4</f>
        <v>18.688</v>
      </c>
      <c r="F32" s="32">
        <f t="shared" si="13"/>
        <v>19.328000000000003</v>
      </c>
      <c r="G32" s="32">
        <f t="shared" si="13"/>
        <v>17.408</v>
      </c>
      <c r="H32" s="32">
        <f t="shared" si="13"/>
        <v>16.128</v>
      </c>
      <c r="I32" s="32">
        <f t="shared" si="13"/>
        <v>12.928</v>
      </c>
      <c r="J32" s="32">
        <f t="shared" si="13"/>
        <v>12.608</v>
      </c>
      <c r="K32" s="32">
        <f t="shared" si="13"/>
        <v>9.728000000000002</v>
      </c>
      <c r="L32" s="32">
        <f t="shared" si="13"/>
        <v>14.912</v>
      </c>
      <c r="M32" s="32">
        <f t="shared" si="13"/>
        <v>16.768</v>
      </c>
      <c r="N32" s="32">
        <f t="shared" si="13"/>
        <v>18.048</v>
      </c>
      <c r="O32" s="32">
        <f t="shared" si="13"/>
        <v>19.968000000000004</v>
      </c>
    </row>
    <row r="33" spans="1:15" ht="14.25">
      <c r="A33" s="46" t="s">
        <v>30</v>
      </c>
      <c r="B33" s="5" t="s">
        <v>3</v>
      </c>
      <c r="C33" s="22">
        <f t="shared" si="1"/>
        <v>52.00000000000001</v>
      </c>
      <c r="D33" s="32">
        <v>5.2</v>
      </c>
      <c r="E33" s="32">
        <v>5.5</v>
      </c>
      <c r="F33" s="32">
        <v>5.2</v>
      </c>
      <c r="G33" s="32">
        <v>4.8</v>
      </c>
      <c r="H33" s="32">
        <v>4.2</v>
      </c>
      <c r="I33" s="32">
        <v>3.1</v>
      </c>
      <c r="J33" s="32">
        <v>3.1</v>
      </c>
      <c r="K33" s="32">
        <v>2</v>
      </c>
      <c r="L33" s="32">
        <v>3.7</v>
      </c>
      <c r="M33" s="32">
        <v>4.6</v>
      </c>
      <c r="N33" s="32">
        <v>5.1</v>
      </c>
      <c r="O33" s="32">
        <v>5.5</v>
      </c>
    </row>
    <row r="34" spans="1:15" ht="14.25">
      <c r="A34" s="47"/>
      <c r="B34" s="5" t="s">
        <v>4</v>
      </c>
      <c r="C34" s="22">
        <f t="shared" si="1"/>
        <v>332.8</v>
      </c>
      <c r="D34" s="32">
        <f>D33*6.4</f>
        <v>33.28</v>
      </c>
      <c r="E34" s="32">
        <f aca="true" t="shared" si="14" ref="E34:O34">E33*6.4</f>
        <v>35.2</v>
      </c>
      <c r="F34" s="32">
        <f t="shared" si="14"/>
        <v>33.28</v>
      </c>
      <c r="G34" s="32">
        <f t="shared" si="14"/>
        <v>30.72</v>
      </c>
      <c r="H34" s="32">
        <f t="shared" si="14"/>
        <v>26.880000000000003</v>
      </c>
      <c r="I34" s="32">
        <f t="shared" si="14"/>
        <v>19.840000000000003</v>
      </c>
      <c r="J34" s="32">
        <f t="shared" si="14"/>
        <v>19.840000000000003</v>
      </c>
      <c r="K34" s="32">
        <f t="shared" si="14"/>
        <v>12.8</v>
      </c>
      <c r="L34" s="32">
        <f t="shared" si="14"/>
        <v>23.680000000000003</v>
      </c>
      <c r="M34" s="32">
        <f t="shared" si="14"/>
        <v>29.439999999999998</v>
      </c>
      <c r="N34" s="32">
        <f t="shared" si="14"/>
        <v>32.64</v>
      </c>
      <c r="O34" s="32">
        <f t="shared" si="14"/>
        <v>35.2</v>
      </c>
    </row>
    <row r="35" spans="1:15" ht="14.25">
      <c r="A35" s="46" t="s">
        <v>31</v>
      </c>
      <c r="B35" s="5" t="s">
        <v>3</v>
      </c>
      <c r="C35" s="22">
        <f t="shared" si="1"/>
        <v>80.7</v>
      </c>
      <c r="D35" s="32">
        <v>7.75</v>
      </c>
      <c r="E35" s="32">
        <v>9.25</v>
      </c>
      <c r="F35" s="32">
        <v>8.25</v>
      </c>
      <c r="G35" s="32">
        <v>6.05</v>
      </c>
      <c r="H35" s="32">
        <v>4.85</v>
      </c>
      <c r="I35" s="32">
        <v>4.35</v>
      </c>
      <c r="J35" s="32">
        <v>3.85</v>
      </c>
      <c r="K35" s="32">
        <v>3.65</v>
      </c>
      <c r="L35" s="32">
        <v>7.35</v>
      </c>
      <c r="M35" s="32">
        <v>7.85</v>
      </c>
      <c r="N35" s="32">
        <v>8.25</v>
      </c>
      <c r="O35" s="32">
        <v>9.25</v>
      </c>
    </row>
    <row r="36" spans="1:15" ht="14.25">
      <c r="A36" s="47"/>
      <c r="B36" s="5" t="s">
        <v>4</v>
      </c>
      <c r="C36" s="22">
        <f t="shared" si="1"/>
        <v>516.48</v>
      </c>
      <c r="D36" s="32">
        <f>D35*6.4</f>
        <v>49.6</v>
      </c>
      <c r="E36" s="32">
        <f aca="true" t="shared" si="15" ref="E36:O36">E35*6.4</f>
        <v>59.2</v>
      </c>
      <c r="F36" s="32">
        <f t="shared" si="15"/>
        <v>52.800000000000004</v>
      </c>
      <c r="G36" s="32">
        <f t="shared" si="15"/>
        <v>38.72</v>
      </c>
      <c r="H36" s="32">
        <f t="shared" si="15"/>
        <v>31.04</v>
      </c>
      <c r="I36" s="32">
        <f t="shared" si="15"/>
        <v>27.84</v>
      </c>
      <c r="J36" s="32">
        <f t="shared" si="15"/>
        <v>24.64</v>
      </c>
      <c r="K36" s="32">
        <f t="shared" si="15"/>
        <v>23.36</v>
      </c>
      <c r="L36" s="32">
        <f t="shared" si="15"/>
        <v>47.04</v>
      </c>
      <c r="M36" s="32">
        <f t="shared" si="15"/>
        <v>50.24</v>
      </c>
      <c r="N36" s="32">
        <f t="shared" si="15"/>
        <v>52.800000000000004</v>
      </c>
      <c r="O36" s="32">
        <f t="shared" si="15"/>
        <v>59.2</v>
      </c>
    </row>
    <row r="37" spans="1:15" ht="14.25">
      <c r="A37" s="46" t="s">
        <v>32</v>
      </c>
      <c r="B37" s="5" t="s">
        <v>3</v>
      </c>
      <c r="C37" s="17">
        <f t="shared" si="1"/>
        <v>50.8</v>
      </c>
      <c r="D37" s="32">
        <v>6.8</v>
      </c>
      <c r="E37" s="32">
        <v>7</v>
      </c>
      <c r="F37" s="32">
        <v>5.9</v>
      </c>
      <c r="G37" s="32">
        <v>4.3</v>
      </c>
      <c r="H37" s="32">
        <v>1.5</v>
      </c>
      <c r="I37" s="32">
        <v>1.3</v>
      </c>
      <c r="J37" s="32">
        <v>1.3</v>
      </c>
      <c r="K37" s="32">
        <v>0.8</v>
      </c>
      <c r="L37" s="32">
        <v>1.4</v>
      </c>
      <c r="M37" s="32">
        <v>5.3</v>
      </c>
      <c r="N37" s="32">
        <v>7.3</v>
      </c>
      <c r="O37" s="32">
        <v>7.9</v>
      </c>
    </row>
    <row r="38" spans="1:15" ht="14.25">
      <c r="A38" s="47"/>
      <c r="B38" s="5" t="s">
        <v>4</v>
      </c>
      <c r="C38" s="17">
        <f t="shared" si="1"/>
        <v>325.12000000000006</v>
      </c>
      <c r="D38" s="32">
        <f>D37*6.4</f>
        <v>43.52</v>
      </c>
      <c r="E38" s="32">
        <f aca="true" t="shared" si="16" ref="E38:O38">E37*6.4</f>
        <v>44.800000000000004</v>
      </c>
      <c r="F38" s="32">
        <f t="shared" si="16"/>
        <v>37.760000000000005</v>
      </c>
      <c r="G38" s="32">
        <f t="shared" si="16"/>
        <v>27.52</v>
      </c>
      <c r="H38" s="32">
        <f t="shared" si="16"/>
        <v>9.600000000000001</v>
      </c>
      <c r="I38" s="32">
        <f t="shared" si="16"/>
        <v>8.32</v>
      </c>
      <c r="J38" s="32">
        <f t="shared" si="16"/>
        <v>8.32</v>
      </c>
      <c r="K38" s="32">
        <f t="shared" si="16"/>
        <v>5.120000000000001</v>
      </c>
      <c r="L38" s="32">
        <f t="shared" si="16"/>
        <v>8.959999999999999</v>
      </c>
      <c r="M38" s="32">
        <f t="shared" si="16"/>
        <v>33.92</v>
      </c>
      <c r="N38" s="32">
        <f t="shared" si="16"/>
        <v>46.72</v>
      </c>
      <c r="O38" s="32">
        <f t="shared" si="16"/>
        <v>50.56</v>
      </c>
    </row>
    <row r="39" spans="1:15" ht="14.25">
      <c r="A39" s="46" t="s">
        <v>33</v>
      </c>
      <c r="B39" s="5" t="s">
        <v>3</v>
      </c>
      <c r="C39" s="17">
        <f t="shared" si="1"/>
        <v>16.995</v>
      </c>
      <c r="D39" s="32">
        <v>2.15</v>
      </c>
      <c r="E39" s="32">
        <v>2.07</v>
      </c>
      <c r="F39" s="32">
        <v>1.75</v>
      </c>
      <c r="G39" s="32">
        <v>1.55</v>
      </c>
      <c r="H39" s="32">
        <v>1.3</v>
      </c>
      <c r="I39" s="32">
        <v>0.31</v>
      </c>
      <c r="J39" s="30">
        <v>0.29</v>
      </c>
      <c r="K39" s="32">
        <v>0.035</v>
      </c>
      <c r="L39" s="30">
        <v>0.15</v>
      </c>
      <c r="M39" s="32">
        <v>1.43</v>
      </c>
      <c r="N39" s="32">
        <v>2.75</v>
      </c>
      <c r="O39" s="32">
        <v>3.21</v>
      </c>
    </row>
    <row r="40" spans="1:15" ht="14.25">
      <c r="A40" s="47"/>
      <c r="B40" s="5" t="s">
        <v>4</v>
      </c>
      <c r="C40" s="17">
        <f t="shared" si="1"/>
        <v>108.76799999999999</v>
      </c>
      <c r="D40" s="32">
        <f>D39*6.4</f>
        <v>13.76</v>
      </c>
      <c r="E40" s="32">
        <f aca="true" t="shared" si="17" ref="E40:O40">E39*6.4</f>
        <v>13.248</v>
      </c>
      <c r="F40" s="32">
        <f t="shared" si="17"/>
        <v>11.200000000000001</v>
      </c>
      <c r="G40" s="32">
        <f t="shared" si="17"/>
        <v>9.920000000000002</v>
      </c>
      <c r="H40" s="32">
        <f t="shared" si="17"/>
        <v>8.32</v>
      </c>
      <c r="I40" s="32">
        <f t="shared" si="17"/>
        <v>1.984</v>
      </c>
      <c r="J40" s="32">
        <f t="shared" si="17"/>
        <v>1.8559999999999999</v>
      </c>
      <c r="K40" s="32">
        <f t="shared" si="17"/>
        <v>0.22400000000000003</v>
      </c>
      <c r="L40" s="32">
        <f t="shared" si="17"/>
        <v>0.96</v>
      </c>
      <c r="M40" s="32">
        <f t="shared" si="17"/>
        <v>9.152</v>
      </c>
      <c r="N40" s="32">
        <f t="shared" si="17"/>
        <v>17.6</v>
      </c>
      <c r="O40" s="32">
        <f t="shared" si="17"/>
        <v>20.544</v>
      </c>
    </row>
    <row r="41" spans="1:16" ht="14.25">
      <c r="A41" s="46" t="s">
        <v>11</v>
      </c>
      <c r="B41" s="5" t="s">
        <v>3</v>
      </c>
      <c r="C41" s="17">
        <f t="shared" si="1"/>
        <v>2.3</v>
      </c>
      <c r="D41" s="33">
        <v>0.21</v>
      </c>
      <c r="E41" s="32">
        <v>0.24</v>
      </c>
      <c r="F41" s="32">
        <v>0.23</v>
      </c>
      <c r="G41" s="32">
        <v>0.2</v>
      </c>
      <c r="H41" s="32">
        <v>0.2</v>
      </c>
      <c r="I41" s="32">
        <v>0.16</v>
      </c>
      <c r="J41" s="32">
        <v>0.08</v>
      </c>
      <c r="K41" s="32">
        <v>0.09</v>
      </c>
      <c r="L41" s="32">
        <v>0.22</v>
      </c>
      <c r="M41" s="32">
        <v>0.22</v>
      </c>
      <c r="N41" s="32">
        <v>0.2</v>
      </c>
      <c r="O41" s="32">
        <v>0.25</v>
      </c>
      <c r="P41" s="13"/>
    </row>
    <row r="42" spans="1:15" ht="14.25">
      <c r="A42" s="47"/>
      <c r="B42" s="5" t="s">
        <v>4</v>
      </c>
      <c r="C42" s="17">
        <f>D42+E42+F42+G42+H42+I42+J42+K42+L42+M42+N42+O42</f>
        <v>14.72</v>
      </c>
      <c r="D42" s="32">
        <f>D41*6.4</f>
        <v>1.344</v>
      </c>
      <c r="E42" s="32">
        <f aca="true" t="shared" si="18" ref="E42:O42">E41*6.4</f>
        <v>1.536</v>
      </c>
      <c r="F42" s="32">
        <f t="shared" si="18"/>
        <v>1.4720000000000002</v>
      </c>
      <c r="G42" s="32">
        <f t="shared" si="18"/>
        <v>1.2800000000000002</v>
      </c>
      <c r="H42" s="32">
        <f t="shared" si="18"/>
        <v>1.2800000000000002</v>
      </c>
      <c r="I42" s="32">
        <f t="shared" si="18"/>
        <v>1.024</v>
      </c>
      <c r="J42" s="32">
        <f t="shared" si="18"/>
        <v>0.512</v>
      </c>
      <c r="K42" s="32">
        <f t="shared" si="18"/>
        <v>0.576</v>
      </c>
      <c r="L42" s="32">
        <f t="shared" si="18"/>
        <v>1.4080000000000001</v>
      </c>
      <c r="M42" s="32">
        <f t="shared" si="18"/>
        <v>1.4080000000000001</v>
      </c>
      <c r="N42" s="32">
        <f t="shared" si="18"/>
        <v>1.2800000000000002</v>
      </c>
      <c r="O42" s="32">
        <f t="shared" si="18"/>
        <v>1.6</v>
      </c>
    </row>
    <row r="43" spans="1:15" ht="14.25">
      <c r="A43" s="46" t="s">
        <v>34</v>
      </c>
      <c r="B43" s="5" t="s">
        <v>3</v>
      </c>
      <c r="C43" s="17">
        <f t="shared" si="1"/>
        <v>4.3</v>
      </c>
      <c r="D43" s="32">
        <v>0.42</v>
      </c>
      <c r="E43" s="32">
        <v>0.46</v>
      </c>
      <c r="F43" s="32">
        <v>0.43</v>
      </c>
      <c r="G43" s="32">
        <v>0.4</v>
      </c>
      <c r="H43" s="32">
        <v>0.38</v>
      </c>
      <c r="I43" s="32">
        <v>0.25</v>
      </c>
      <c r="J43" s="32">
        <v>0.25</v>
      </c>
      <c r="K43" s="32">
        <v>0.15</v>
      </c>
      <c r="L43" s="32">
        <v>0.35</v>
      </c>
      <c r="M43" s="32">
        <v>0.38</v>
      </c>
      <c r="N43" s="32">
        <v>0.4</v>
      </c>
      <c r="O43" s="32">
        <v>0.43</v>
      </c>
    </row>
    <row r="44" spans="1:15" ht="14.25">
      <c r="A44" s="47"/>
      <c r="B44" s="5" t="s">
        <v>4</v>
      </c>
      <c r="C44" s="17">
        <f t="shared" si="1"/>
        <v>27.52</v>
      </c>
      <c r="D44" s="32">
        <f>D43*6.4</f>
        <v>2.688</v>
      </c>
      <c r="E44" s="32">
        <f aca="true" t="shared" si="19" ref="E44:O44">E43*6.4</f>
        <v>2.9440000000000004</v>
      </c>
      <c r="F44" s="32">
        <f t="shared" si="19"/>
        <v>2.7520000000000002</v>
      </c>
      <c r="G44" s="32">
        <f t="shared" si="19"/>
        <v>2.5600000000000005</v>
      </c>
      <c r="H44" s="32">
        <f t="shared" si="19"/>
        <v>2.4320000000000004</v>
      </c>
      <c r="I44" s="32">
        <f t="shared" si="19"/>
        <v>1.6</v>
      </c>
      <c r="J44" s="32">
        <f t="shared" si="19"/>
        <v>1.6</v>
      </c>
      <c r="K44" s="32">
        <f t="shared" si="19"/>
        <v>0.96</v>
      </c>
      <c r="L44" s="32">
        <f t="shared" si="19"/>
        <v>2.2399999999999998</v>
      </c>
      <c r="M44" s="32">
        <f t="shared" si="19"/>
        <v>2.4320000000000004</v>
      </c>
      <c r="N44" s="32">
        <f t="shared" si="19"/>
        <v>2.5600000000000005</v>
      </c>
      <c r="O44" s="32">
        <f t="shared" si="19"/>
        <v>2.7520000000000002</v>
      </c>
    </row>
    <row r="45" spans="1:15" s="10" customFormat="1" ht="15.75">
      <c r="A45" s="48" t="s">
        <v>8</v>
      </c>
      <c r="B45" s="19" t="s">
        <v>3</v>
      </c>
      <c r="C45" s="17">
        <f>SUM(C15,C17,C19,C21,C23,C25,C27,C29,C31,C33,C35,C37,C39,C41,C43)</f>
        <v>626.7949999999998</v>
      </c>
      <c r="D45" s="34">
        <f>SUM(D15,D17,D19,D21,D23,D25,D27,D29,D31,D33,D35,D37,D39,D41,D43)</f>
        <v>65.97</v>
      </c>
      <c r="E45" s="34">
        <f aca="true" t="shared" si="20" ref="E45:O45">SUM(E15,E17,E19,E21,E23,E25,E27,E29,E31,E33,E35,E37,E39,E41,E43)</f>
        <v>71.89999999999998</v>
      </c>
      <c r="F45" s="34">
        <f t="shared" si="20"/>
        <v>64.03</v>
      </c>
      <c r="G45" s="34">
        <f t="shared" si="20"/>
        <v>56.26999999999999</v>
      </c>
      <c r="H45" s="34">
        <f t="shared" si="20"/>
        <v>44.300000000000004</v>
      </c>
      <c r="I45" s="34">
        <f t="shared" si="20"/>
        <v>32.629999999999995</v>
      </c>
      <c r="J45" s="34">
        <f t="shared" si="20"/>
        <v>30.45</v>
      </c>
      <c r="K45" s="34">
        <f t="shared" si="20"/>
        <v>23.595</v>
      </c>
      <c r="L45" s="34">
        <f t="shared" si="20"/>
        <v>41.41</v>
      </c>
      <c r="M45" s="34">
        <f t="shared" si="20"/>
        <v>57.120000000000005</v>
      </c>
      <c r="N45" s="34">
        <f t="shared" si="20"/>
        <v>66.33</v>
      </c>
      <c r="O45" s="34">
        <f t="shared" si="20"/>
        <v>72.78999999999999</v>
      </c>
    </row>
    <row r="46" spans="1:15" s="10" customFormat="1" ht="15.75">
      <c r="A46" s="49"/>
      <c r="B46" s="19" t="s">
        <v>4</v>
      </c>
      <c r="C46" s="17">
        <f>SUM(C16,C18,C20,C22,C24,C26,C28,C30,C32,C34,C36,C38,C40,C42,C44)</f>
        <v>4011.4880000000003</v>
      </c>
      <c r="D46" s="34">
        <f>D45*6.4</f>
        <v>422.208</v>
      </c>
      <c r="E46" s="34">
        <f aca="true" t="shared" si="21" ref="E46:O46">E45*6.4</f>
        <v>460.15999999999985</v>
      </c>
      <c r="F46" s="34">
        <f t="shared" si="21"/>
        <v>409.79200000000003</v>
      </c>
      <c r="G46" s="34">
        <f t="shared" si="21"/>
        <v>360.12799999999993</v>
      </c>
      <c r="H46" s="34">
        <f t="shared" si="21"/>
        <v>283.52000000000004</v>
      </c>
      <c r="I46" s="34">
        <f t="shared" si="21"/>
        <v>208.832</v>
      </c>
      <c r="J46" s="34">
        <f t="shared" si="21"/>
        <v>194.88</v>
      </c>
      <c r="K46" s="34">
        <f t="shared" si="21"/>
        <v>151.008</v>
      </c>
      <c r="L46" s="34">
        <f t="shared" si="21"/>
        <v>265.024</v>
      </c>
      <c r="M46" s="34">
        <f t="shared" si="21"/>
        <v>365.56800000000004</v>
      </c>
      <c r="N46" s="34">
        <f t="shared" si="21"/>
        <v>424.512</v>
      </c>
      <c r="O46" s="34">
        <f t="shared" si="21"/>
        <v>465.856</v>
      </c>
    </row>
    <row r="47" spans="1:15" ht="14.25">
      <c r="A47" s="46" t="s">
        <v>35</v>
      </c>
      <c r="B47" s="5" t="s">
        <v>3</v>
      </c>
      <c r="C47" s="17">
        <f t="shared" si="1"/>
        <v>43.00000000000001</v>
      </c>
      <c r="D47" s="32">
        <v>3.55</v>
      </c>
      <c r="E47" s="32">
        <v>3.75</v>
      </c>
      <c r="F47" s="32">
        <v>3.7</v>
      </c>
      <c r="G47" s="32">
        <v>3.6</v>
      </c>
      <c r="H47" s="32">
        <v>3.45</v>
      </c>
      <c r="I47" s="32">
        <v>3.45</v>
      </c>
      <c r="J47" s="32">
        <v>3.35</v>
      </c>
      <c r="K47" s="32">
        <v>3.35</v>
      </c>
      <c r="L47" s="32">
        <v>3.55</v>
      </c>
      <c r="M47" s="32">
        <v>3.65</v>
      </c>
      <c r="N47" s="32">
        <v>3.75</v>
      </c>
      <c r="O47" s="32">
        <v>3.85</v>
      </c>
    </row>
    <row r="48" spans="1:15" ht="14.25">
      <c r="A48" s="47"/>
      <c r="B48" s="5" t="s">
        <v>4</v>
      </c>
      <c r="C48" s="17">
        <f t="shared" si="1"/>
        <v>275.2</v>
      </c>
      <c r="D48" s="32">
        <f>D47*6.4</f>
        <v>22.72</v>
      </c>
      <c r="E48" s="32">
        <f aca="true" t="shared" si="22" ref="E48:O48">E47*6.4</f>
        <v>24</v>
      </c>
      <c r="F48" s="32">
        <f t="shared" si="22"/>
        <v>23.680000000000003</v>
      </c>
      <c r="G48" s="32">
        <f t="shared" si="22"/>
        <v>23.040000000000003</v>
      </c>
      <c r="H48" s="32">
        <f t="shared" si="22"/>
        <v>22.080000000000002</v>
      </c>
      <c r="I48" s="32">
        <f t="shared" si="22"/>
        <v>22.080000000000002</v>
      </c>
      <c r="J48" s="32">
        <f t="shared" si="22"/>
        <v>21.44</v>
      </c>
      <c r="K48" s="32">
        <f t="shared" si="22"/>
        <v>21.44</v>
      </c>
      <c r="L48" s="32">
        <f t="shared" si="22"/>
        <v>22.72</v>
      </c>
      <c r="M48" s="32">
        <f t="shared" si="22"/>
        <v>23.36</v>
      </c>
      <c r="N48" s="32">
        <f t="shared" si="22"/>
        <v>24</v>
      </c>
      <c r="O48" s="32">
        <f t="shared" si="22"/>
        <v>24.64</v>
      </c>
    </row>
    <row r="49" spans="1:15" ht="14.25">
      <c r="A49" s="39" t="s">
        <v>37</v>
      </c>
      <c r="B49" s="5" t="s">
        <v>3</v>
      </c>
      <c r="C49" s="17">
        <f t="shared" si="1"/>
        <v>87.39999999999999</v>
      </c>
      <c r="D49" s="32">
        <v>9.23</v>
      </c>
      <c r="E49" s="32">
        <v>9.43</v>
      </c>
      <c r="F49" s="32">
        <v>8.93</v>
      </c>
      <c r="G49" s="32">
        <v>8.23</v>
      </c>
      <c r="H49" s="32">
        <v>6.83</v>
      </c>
      <c r="I49" s="32">
        <v>4.8</v>
      </c>
      <c r="J49" s="32">
        <v>4.6</v>
      </c>
      <c r="K49" s="32">
        <v>4.6</v>
      </c>
      <c r="L49" s="32">
        <v>5.35</v>
      </c>
      <c r="M49" s="32">
        <v>7.13</v>
      </c>
      <c r="N49" s="32">
        <v>8.33</v>
      </c>
      <c r="O49" s="32">
        <v>9.94</v>
      </c>
    </row>
    <row r="50" spans="1:15" ht="14.25">
      <c r="A50" s="40"/>
      <c r="B50" s="5" t="s">
        <v>4</v>
      </c>
      <c r="C50" s="17">
        <f t="shared" si="1"/>
        <v>559.3600000000001</v>
      </c>
      <c r="D50" s="32">
        <f>D49*6.4</f>
        <v>59.072</v>
      </c>
      <c r="E50" s="32">
        <f aca="true" t="shared" si="23" ref="E50:O50">E49*6.4</f>
        <v>60.352000000000004</v>
      </c>
      <c r="F50" s="32">
        <f t="shared" si="23"/>
        <v>57.152</v>
      </c>
      <c r="G50" s="32">
        <f t="shared" si="23"/>
        <v>52.672000000000004</v>
      </c>
      <c r="H50" s="32">
        <f t="shared" si="23"/>
        <v>43.712</v>
      </c>
      <c r="I50" s="32">
        <f t="shared" si="23"/>
        <v>30.72</v>
      </c>
      <c r="J50" s="32">
        <f t="shared" si="23"/>
        <v>29.439999999999998</v>
      </c>
      <c r="K50" s="32">
        <f t="shared" si="23"/>
        <v>29.439999999999998</v>
      </c>
      <c r="L50" s="32">
        <f t="shared" si="23"/>
        <v>34.24</v>
      </c>
      <c r="M50" s="32">
        <f t="shared" si="23"/>
        <v>45.632000000000005</v>
      </c>
      <c r="N50" s="32">
        <f t="shared" si="23"/>
        <v>53.312000000000005</v>
      </c>
      <c r="O50" s="32">
        <f t="shared" si="23"/>
        <v>63.616</v>
      </c>
    </row>
    <row r="51" spans="1:15" ht="14.25">
      <c r="A51" s="39" t="s">
        <v>38</v>
      </c>
      <c r="B51" s="5" t="s">
        <v>3</v>
      </c>
      <c r="C51" s="17">
        <f t="shared" si="1"/>
        <v>80</v>
      </c>
      <c r="D51" s="32">
        <v>7.4</v>
      </c>
      <c r="E51" s="32">
        <v>7.6</v>
      </c>
      <c r="F51" s="32">
        <v>7.6</v>
      </c>
      <c r="G51" s="32">
        <v>7.3</v>
      </c>
      <c r="H51" s="32">
        <v>6.6</v>
      </c>
      <c r="I51" s="32">
        <v>6.1</v>
      </c>
      <c r="J51" s="32">
        <v>6.1</v>
      </c>
      <c r="K51" s="32">
        <v>5.5</v>
      </c>
      <c r="L51" s="32">
        <v>5.7</v>
      </c>
      <c r="M51" s="32">
        <v>5.9</v>
      </c>
      <c r="N51" s="32">
        <v>6.6</v>
      </c>
      <c r="O51" s="32">
        <v>7.6</v>
      </c>
    </row>
    <row r="52" spans="1:15" ht="14.25">
      <c r="A52" s="40"/>
      <c r="B52" s="5" t="s">
        <v>4</v>
      </c>
      <c r="C52" s="17">
        <f t="shared" si="1"/>
        <v>512</v>
      </c>
      <c r="D52" s="32">
        <f>D51*6.4</f>
        <v>47.36000000000001</v>
      </c>
      <c r="E52" s="32">
        <f aca="true" t="shared" si="24" ref="E52:O52">E51*6.4</f>
        <v>48.64</v>
      </c>
      <c r="F52" s="32">
        <f t="shared" si="24"/>
        <v>48.64</v>
      </c>
      <c r="G52" s="32">
        <f t="shared" si="24"/>
        <v>46.72</v>
      </c>
      <c r="H52" s="32">
        <f t="shared" si="24"/>
        <v>42.24</v>
      </c>
      <c r="I52" s="32">
        <f t="shared" si="24"/>
        <v>39.04</v>
      </c>
      <c r="J52" s="32">
        <f t="shared" si="24"/>
        <v>39.04</v>
      </c>
      <c r="K52" s="32">
        <f t="shared" si="24"/>
        <v>35.2</v>
      </c>
      <c r="L52" s="32">
        <f t="shared" si="24"/>
        <v>36.480000000000004</v>
      </c>
      <c r="M52" s="32">
        <f t="shared" si="24"/>
        <v>37.760000000000005</v>
      </c>
      <c r="N52" s="32">
        <f t="shared" si="24"/>
        <v>42.24</v>
      </c>
      <c r="O52" s="32">
        <f t="shared" si="24"/>
        <v>48.64</v>
      </c>
    </row>
    <row r="53" spans="1:15" ht="14.25">
      <c r="A53" s="39" t="s">
        <v>39</v>
      </c>
      <c r="B53" s="5" t="s">
        <v>3</v>
      </c>
      <c r="C53" s="17">
        <f t="shared" si="1"/>
        <v>15.2</v>
      </c>
      <c r="D53" s="32">
        <v>1.15</v>
      </c>
      <c r="E53" s="32">
        <v>1.4</v>
      </c>
      <c r="F53" s="32">
        <v>1.45</v>
      </c>
      <c r="G53" s="32">
        <v>1.35</v>
      </c>
      <c r="H53" s="32">
        <v>1.3</v>
      </c>
      <c r="I53" s="32">
        <v>1.2</v>
      </c>
      <c r="J53" s="32">
        <v>1.1</v>
      </c>
      <c r="K53" s="32">
        <v>1</v>
      </c>
      <c r="L53" s="32">
        <v>1.15</v>
      </c>
      <c r="M53" s="32">
        <v>1.3</v>
      </c>
      <c r="N53" s="32">
        <v>1.35</v>
      </c>
      <c r="O53" s="32">
        <v>1.45</v>
      </c>
    </row>
    <row r="54" spans="1:15" ht="14.25">
      <c r="A54" s="40"/>
      <c r="B54" s="5" t="s">
        <v>4</v>
      </c>
      <c r="C54" s="17">
        <f>D54+E54+F54+G54+H54+I54+J54+K54+L54+M54+N54+O54</f>
        <v>97.27999999999999</v>
      </c>
      <c r="D54" s="32">
        <f>D53*6.4</f>
        <v>7.359999999999999</v>
      </c>
      <c r="E54" s="32">
        <f aca="true" t="shared" si="25" ref="E54:O54">E53*6.4</f>
        <v>8.959999999999999</v>
      </c>
      <c r="F54" s="32">
        <f t="shared" si="25"/>
        <v>9.28</v>
      </c>
      <c r="G54" s="32">
        <f t="shared" si="25"/>
        <v>8.64</v>
      </c>
      <c r="H54" s="32">
        <f t="shared" si="25"/>
        <v>8.32</v>
      </c>
      <c r="I54" s="32">
        <f t="shared" si="25"/>
        <v>7.68</v>
      </c>
      <c r="J54" s="32">
        <f t="shared" si="25"/>
        <v>7.040000000000001</v>
      </c>
      <c r="K54" s="32">
        <f t="shared" si="25"/>
        <v>6.4</v>
      </c>
      <c r="L54" s="32">
        <f t="shared" si="25"/>
        <v>7.359999999999999</v>
      </c>
      <c r="M54" s="32">
        <f t="shared" si="25"/>
        <v>8.32</v>
      </c>
      <c r="N54" s="32">
        <f t="shared" si="25"/>
        <v>8.64</v>
      </c>
      <c r="O54" s="32">
        <f t="shared" si="25"/>
        <v>9.28</v>
      </c>
    </row>
    <row r="55" spans="1:15" ht="14.25">
      <c r="A55" s="39" t="s">
        <v>36</v>
      </c>
      <c r="B55" s="5" t="s">
        <v>3</v>
      </c>
      <c r="C55" s="17">
        <f t="shared" si="1"/>
        <v>40.6</v>
      </c>
      <c r="D55" s="32">
        <v>3.5</v>
      </c>
      <c r="E55" s="32">
        <v>3.65</v>
      </c>
      <c r="F55" s="32">
        <v>3.45</v>
      </c>
      <c r="G55" s="32">
        <v>3.25</v>
      </c>
      <c r="H55" s="32">
        <v>3.2</v>
      </c>
      <c r="I55" s="32">
        <v>3.2</v>
      </c>
      <c r="J55" s="32">
        <v>3.2</v>
      </c>
      <c r="K55" s="32">
        <v>3.1</v>
      </c>
      <c r="L55" s="32">
        <v>3.25</v>
      </c>
      <c r="M55" s="32">
        <v>3.55</v>
      </c>
      <c r="N55" s="32">
        <v>3.6</v>
      </c>
      <c r="O55" s="32">
        <v>3.65</v>
      </c>
    </row>
    <row r="56" spans="1:15" ht="14.25">
      <c r="A56" s="40"/>
      <c r="B56" s="5" t="s">
        <v>4</v>
      </c>
      <c r="C56" s="17">
        <f t="shared" si="1"/>
        <v>259.84000000000003</v>
      </c>
      <c r="D56" s="32">
        <f>D55*6.4</f>
        <v>22.400000000000002</v>
      </c>
      <c r="E56" s="32">
        <f aca="true" t="shared" si="26" ref="E56:O56">E55*6.4</f>
        <v>23.36</v>
      </c>
      <c r="F56" s="32">
        <f t="shared" si="26"/>
        <v>22.080000000000002</v>
      </c>
      <c r="G56" s="32">
        <f t="shared" si="26"/>
        <v>20.8</v>
      </c>
      <c r="H56" s="32">
        <f t="shared" si="26"/>
        <v>20.480000000000004</v>
      </c>
      <c r="I56" s="32">
        <f t="shared" si="26"/>
        <v>20.480000000000004</v>
      </c>
      <c r="J56" s="32">
        <f t="shared" si="26"/>
        <v>20.480000000000004</v>
      </c>
      <c r="K56" s="32">
        <f t="shared" si="26"/>
        <v>19.840000000000003</v>
      </c>
      <c r="L56" s="32">
        <f t="shared" si="26"/>
        <v>20.8</v>
      </c>
      <c r="M56" s="32">
        <f t="shared" si="26"/>
        <v>22.72</v>
      </c>
      <c r="N56" s="32">
        <f t="shared" si="26"/>
        <v>23.040000000000003</v>
      </c>
      <c r="O56" s="32">
        <f t="shared" si="26"/>
        <v>23.36</v>
      </c>
    </row>
    <row r="57" spans="1:15" ht="15.75" customHeight="1">
      <c r="A57" s="26" t="s">
        <v>40</v>
      </c>
      <c r="B57" s="5" t="s">
        <v>3</v>
      </c>
      <c r="C57" s="17">
        <f t="shared" si="1"/>
        <v>31.9</v>
      </c>
      <c r="D57" s="32">
        <v>2.45</v>
      </c>
      <c r="E57" s="32">
        <v>2.8</v>
      </c>
      <c r="F57" s="32">
        <v>2.92</v>
      </c>
      <c r="G57" s="32">
        <v>2.85</v>
      </c>
      <c r="H57" s="32">
        <v>2.7</v>
      </c>
      <c r="I57" s="32">
        <v>2.65</v>
      </c>
      <c r="J57" s="32">
        <v>2.48</v>
      </c>
      <c r="K57" s="32">
        <v>2.28</v>
      </c>
      <c r="L57" s="32">
        <v>2.35</v>
      </c>
      <c r="M57" s="32">
        <v>2.4</v>
      </c>
      <c r="N57" s="32">
        <v>2.9</v>
      </c>
      <c r="O57" s="32">
        <v>3.12</v>
      </c>
    </row>
    <row r="58" spans="1:15" ht="13.5" customHeight="1">
      <c r="A58" s="26"/>
      <c r="B58" s="5" t="s">
        <v>4</v>
      </c>
      <c r="C58" s="17">
        <f t="shared" si="1"/>
        <v>204.16000000000003</v>
      </c>
      <c r="D58" s="33">
        <f>D57*6.4</f>
        <v>15.680000000000001</v>
      </c>
      <c r="E58" s="33">
        <f aca="true" t="shared" si="27" ref="E58:O58">E57*6.4</f>
        <v>17.919999999999998</v>
      </c>
      <c r="F58" s="33">
        <f t="shared" si="27"/>
        <v>18.688</v>
      </c>
      <c r="G58" s="33">
        <f t="shared" si="27"/>
        <v>18.240000000000002</v>
      </c>
      <c r="H58" s="33">
        <f t="shared" si="27"/>
        <v>17.28</v>
      </c>
      <c r="I58" s="33">
        <f t="shared" si="27"/>
        <v>16.96</v>
      </c>
      <c r="J58" s="33">
        <f t="shared" si="27"/>
        <v>15.872</v>
      </c>
      <c r="K58" s="33">
        <f t="shared" si="27"/>
        <v>14.591999999999999</v>
      </c>
      <c r="L58" s="33">
        <f t="shared" si="27"/>
        <v>15.040000000000001</v>
      </c>
      <c r="M58" s="33">
        <f t="shared" si="27"/>
        <v>15.36</v>
      </c>
      <c r="N58" s="33">
        <f t="shared" si="27"/>
        <v>18.56</v>
      </c>
      <c r="O58" s="33">
        <f t="shared" si="27"/>
        <v>19.968000000000004</v>
      </c>
    </row>
    <row r="59" spans="1:15" ht="14.25">
      <c r="A59" s="39" t="s">
        <v>50</v>
      </c>
      <c r="B59" s="5" t="s">
        <v>3</v>
      </c>
      <c r="C59" s="17">
        <f t="shared" si="1"/>
        <v>56.650000000000006</v>
      </c>
      <c r="D59" s="32">
        <v>4.92</v>
      </c>
      <c r="E59" s="32">
        <v>5.42</v>
      </c>
      <c r="F59" s="32">
        <v>4.92</v>
      </c>
      <c r="G59" s="32">
        <v>4.41</v>
      </c>
      <c r="H59" s="32">
        <v>4.31</v>
      </c>
      <c r="I59" s="32">
        <v>4.21</v>
      </c>
      <c r="J59" s="32">
        <v>4.49</v>
      </c>
      <c r="K59" s="32">
        <v>4.49</v>
      </c>
      <c r="L59" s="32">
        <v>4.38</v>
      </c>
      <c r="M59" s="32">
        <v>4.71</v>
      </c>
      <c r="N59" s="32">
        <v>5.07</v>
      </c>
      <c r="O59" s="32">
        <v>5.32</v>
      </c>
    </row>
    <row r="60" spans="1:15" ht="14.25">
      <c r="A60" s="40"/>
      <c r="B60" s="5" t="s">
        <v>4</v>
      </c>
      <c r="C60" s="17">
        <f t="shared" si="1"/>
        <v>362.55999999999995</v>
      </c>
      <c r="D60" s="32">
        <f>D59*6.4</f>
        <v>31.488</v>
      </c>
      <c r="E60" s="32">
        <f aca="true" t="shared" si="28" ref="E60:O60">E59*6.4</f>
        <v>34.688</v>
      </c>
      <c r="F60" s="32">
        <f t="shared" si="28"/>
        <v>31.488</v>
      </c>
      <c r="G60" s="32">
        <f t="shared" si="28"/>
        <v>28.224000000000004</v>
      </c>
      <c r="H60" s="32">
        <f t="shared" si="28"/>
        <v>27.584</v>
      </c>
      <c r="I60" s="32">
        <f t="shared" si="28"/>
        <v>26.944000000000003</v>
      </c>
      <c r="J60" s="32">
        <f t="shared" si="28"/>
        <v>28.736000000000004</v>
      </c>
      <c r="K60" s="32">
        <f t="shared" si="28"/>
        <v>28.736000000000004</v>
      </c>
      <c r="L60" s="32">
        <f t="shared" si="28"/>
        <v>28.032</v>
      </c>
      <c r="M60" s="32">
        <f t="shared" si="28"/>
        <v>30.144000000000002</v>
      </c>
      <c r="N60" s="32">
        <f t="shared" si="28"/>
        <v>32.448</v>
      </c>
      <c r="O60" s="32">
        <f t="shared" si="28"/>
        <v>34.048</v>
      </c>
    </row>
    <row r="61" spans="1:15" ht="14.25">
      <c r="A61" s="41" t="s">
        <v>43</v>
      </c>
      <c r="B61" s="5" t="s">
        <v>3</v>
      </c>
      <c r="C61" s="17">
        <f>D61+E61+F61+G61+H61+I61+J61+K61+L61+M61+N61+O61</f>
        <v>67</v>
      </c>
      <c r="D61" s="32">
        <v>5.7</v>
      </c>
      <c r="E61" s="32">
        <v>6.3</v>
      </c>
      <c r="F61" s="32">
        <v>5.9</v>
      </c>
      <c r="G61" s="32">
        <v>5.8</v>
      </c>
      <c r="H61" s="32">
        <v>5.5</v>
      </c>
      <c r="I61" s="32">
        <v>4.8</v>
      </c>
      <c r="J61" s="32">
        <v>4.5</v>
      </c>
      <c r="K61" s="32">
        <v>4.8</v>
      </c>
      <c r="L61" s="32">
        <v>5.5</v>
      </c>
      <c r="M61" s="32">
        <v>5.8</v>
      </c>
      <c r="N61" s="32">
        <v>6.1</v>
      </c>
      <c r="O61" s="32">
        <v>6.3</v>
      </c>
    </row>
    <row r="62" spans="1:15" ht="14.25">
      <c r="A62" s="41"/>
      <c r="B62" s="5" t="s">
        <v>4</v>
      </c>
      <c r="C62" s="17">
        <f>D62+E62+F62+G62+H62+I62+J62+K62+L62+M62+N62+O62</f>
        <v>428.8</v>
      </c>
      <c r="D62" s="33">
        <f>D61*6.4</f>
        <v>36.480000000000004</v>
      </c>
      <c r="E62" s="33">
        <f aca="true" t="shared" si="29" ref="E62:O62">E61*6.4</f>
        <v>40.32</v>
      </c>
      <c r="F62" s="33">
        <f t="shared" si="29"/>
        <v>37.760000000000005</v>
      </c>
      <c r="G62" s="33">
        <f t="shared" si="29"/>
        <v>37.12</v>
      </c>
      <c r="H62" s="33">
        <f t="shared" si="29"/>
        <v>35.2</v>
      </c>
      <c r="I62" s="33">
        <f t="shared" si="29"/>
        <v>30.72</v>
      </c>
      <c r="J62" s="33">
        <f t="shared" si="29"/>
        <v>28.8</v>
      </c>
      <c r="K62" s="33">
        <f t="shared" si="29"/>
        <v>30.72</v>
      </c>
      <c r="L62" s="33">
        <f t="shared" si="29"/>
        <v>35.2</v>
      </c>
      <c r="M62" s="33">
        <f t="shared" si="29"/>
        <v>37.12</v>
      </c>
      <c r="N62" s="33">
        <f t="shared" si="29"/>
        <v>39.04</v>
      </c>
      <c r="O62" s="33">
        <f t="shared" si="29"/>
        <v>40.32</v>
      </c>
    </row>
    <row r="63" spans="1:15" s="18" customFormat="1" ht="15">
      <c r="A63" s="42" t="s">
        <v>9</v>
      </c>
      <c r="B63" s="12" t="s">
        <v>3</v>
      </c>
      <c r="C63" s="17">
        <f>C47+C49+C51+C53+C55+C57+C59+C61</f>
        <v>421.75</v>
      </c>
      <c r="D63" s="17">
        <f>SUM(D61,D59,D57,D55,D53,D51,D49,D47)</f>
        <v>37.89999999999999</v>
      </c>
      <c r="E63" s="17">
        <f aca="true" t="shared" si="30" ref="E63:O63">SUM(E61,E59,E57,E55,E53,E51,E49,E47)</f>
        <v>40.349999999999994</v>
      </c>
      <c r="F63" s="17">
        <f t="shared" si="30"/>
        <v>38.870000000000005</v>
      </c>
      <c r="G63" s="17">
        <f t="shared" si="30"/>
        <v>36.790000000000006</v>
      </c>
      <c r="H63" s="17">
        <f t="shared" si="30"/>
        <v>33.89</v>
      </c>
      <c r="I63" s="17">
        <f t="shared" si="30"/>
        <v>30.409999999999997</v>
      </c>
      <c r="J63" s="17">
        <f t="shared" si="30"/>
        <v>29.82</v>
      </c>
      <c r="K63" s="17">
        <f t="shared" si="30"/>
        <v>29.119999999999997</v>
      </c>
      <c r="L63" s="17">
        <f t="shared" si="30"/>
        <v>31.23</v>
      </c>
      <c r="M63" s="17">
        <f t="shared" si="30"/>
        <v>34.440000000000005</v>
      </c>
      <c r="N63" s="17">
        <f t="shared" si="30"/>
        <v>37.7</v>
      </c>
      <c r="O63" s="17">
        <f t="shared" si="30"/>
        <v>41.23</v>
      </c>
    </row>
    <row r="64" spans="1:15" s="18" customFormat="1" ht="15">
      <c r="A64" s="42"/>
      <c r="B64" s="12" t="s">
        <v>4</v>
      </c>
      <c r="C64" s="17">
        <f>SUM(C48,C50,C52,C54,C56,C58,C60,C62)</f>
        <v>2699.2000000000007</v>
      </c>
      <c r="D64" s="17">
        <f>D63*6.4</f>
        <v>242.55999999999995</v>
      </c>
      <c r="E64" s="17">
        <f aca="true" t="shared" si="31" ref="E64:O64">E63*6.4</f>
        <v>258.23999999999995</v>
      </c>
      <c r="F64" s="17">
        <f t="shared" si="31"/>
        <v>248.76800000000003</v>
      </c>
      <c r="G64" s="17">
        <f t="shared" si="31"/>
        <v>235.45600000000005</v>
      </c>
      <c r="H64" s="17">
        <f t="shared" si="31"/>
        <v>216.89600000000002</v>
      </c>
      <c r="I64" s="17">
        <f t="shared" si="31"/>
        <v>194.624</v>
      </c>
      <c r="J64" s="17">
        <f t="shared" si="31"/>
        <v>190.848</v>
      </c>
      <c r="K64" s="17">
        <f t="shared" si="31"/>
        <v>186.368</v>
      </c>
      <c r="L64" s="17">
        <f t="shared" si="31"/>
        <v>199.872</v>
      </c>
      <c r="M64" s="17">
        <f t="shared" si="31"/>
        <v>220.41600000000005</v>
      </c>
      <c r="N64" s="17">
        <f t="shared" si="31"/>
        <v>241.28000000000003</v>
      </c>
      <c r="O64" s="17">
        <f t="shared" si="31"/>
        <v>263.872</v>
      </c>
    </row>
    <row r="65" spans="1:15" ht="14.25">
      <c r="A65" s="45" t="s">
        <v>41</v>
      </c>
      <c r="B65" s="5" t="s">
        <v>3</v>
      </c>
      <c r="C65" s="17">
        <f t="shared" si="1"/>
        <v>21.900000000000002</v>
      </c>
      <c r="D65" s="32">
        <v>2.2</v>
      </c>
      <c r="E65" s="32">
        <v>2.29</v>
      </c>
      <c r="F65" s="32">
        <v>2.24</v>
      </c>
      <c r="G65" s="32">
        <v>2.24</v>
      </c>
      <c r="H65" s="32">
        <v>2.2</v>
      </c>
      <c r="I65" s="32">
        <v>1.51</v>
      </c>
      <c r="J65" s="32">
        <v>1.35</v>
      </c>
      <c r="K65" s="32">
        <v>1.15</v>
      </c>
      <c r="L65" s="32">
        <v>1.33</v>
      </c>
      <c r="M65" s="32">
        <v>1.69</v>
      </c>
      <c r="N65" s="32">
        <v>1.8</v>
      </c>
      <c r="O65" s="32">
        <v>1.9</v>
      </c>
    </row>
    <row r="66" spans="1:15" ht="18" customHeight="1">
      <c r="A66" s="45"/>
      <c r="B66" s="5" t="s">
        <v>4</v>
      </c>
      <c r="C66" s="17">
        <f t="shared" si="1"/>
        <v>140.16</v>
      </c>
      <c r="D66" s="32">
        <f>D65*6.4</f>
        <v>14.080000000000002</v>
      </c>
      <c r="E66" s="32">
        <f aca="true" t="shared" si="32" ref="E66:O66">E65*6.4</f>
        <v>14.656</v>
      </c>
      <c r="F66" s="32">
        <f t="shared" si="32"/>
        <v>14.336000000000002</v>
      </c>
      <c r="G66" s="32">
        <f t="shared" si="32"/>
        <v>14.336000000000002</v>
      </c>
      <c r="H66" s="32">
        <f t="shared" si="32"/>
        <v>14.080000000000002</v>
      </c>
      <c r="I66" s="32">
        <f t="shared" si="32"/>
        <v>9.664000000000001</v>
      </c>
      <c r="J66" s="32">
        <f t="shared" si="32"/>
        <v>8.64</v>
      </c>
      <c r="K66" s="32">
        <f t="shared" si="32"/>
        <v>7.359999999999999</v>
      </c>
      <c r="L66" s="32">
        <f t="shared" si="32"/>
        <v>8.512</v>
      </c>
      <c r="M66" s="32">
        <f t="shared" si="32"/>
        <v>10.816</v>
      </c>
      <c r="N66" s="32">
        <f t="shared" si="32"/>
        <v>11.520000000000001</v>
      </c>
      <c r="O66" s="32">
        <f t="shared" si="32"/>
        <v>12.16</v>
      </c>
    </row>
    <row r="67" spans="1:15" ht="14.25" customHeight="1">
      <c r="A67" s="45" t="s">
        <v>42</v>
      </c>
      <c r="B67" s="5" t="s">
        <v>3</v>
      </c>
      <c r="C67" s="17">
        <f t="shared" si="1"/>
        <v>22</v>
      </c>
      <c r="D67" s="32">
        <v>2.35</v>
      </c>
      <c r="E67" s="32">
        <v>2.44</v>
      </c>
      <c r="F67" s="32">
        <v>2.35</v>
      </c>
      <c r="G67" s="32">
        <v>1.84</v>
      </c>
      <c r="H67" s="32">
        <v>1.25</v>
      </c>
      <c r="I67" s="32">
        <v>1.05</v>
      </c>
      <c r="J67" s="32">
        <v>1.13</v>
      </c>
      <c r="K67" s="32">
        <v>1.04</v>
      </c>
      <c r="L67" s="32">
        <v>1.87</v>
      </c>
      <c r="M67" s="32">
        <v>1.9</v>
      </c>
      <c r="N67" s="32">
        <v>2.34</v>
      </c>
      <c r="O67" s="32">
        <v>2.44</v>
      </c>
    </row>
    <row r="68" spans="1:15" ht="16.5" customHeight="1">
      <c r="A68" s="45"/>
      <c r="B68" s="6" t="s">
        <v>4</v>
      </c>
      <c r="C68" s="20">
        <f>D68+E68+F68+G68+H68+I68+J68+K68+L68+M68+N68+O68</f>
        <v>140.8</v>
      </c>
      <c r="D68" s="35">
        <f>D67*6.4</f>
        <v>15.040000000000001</v>
      </c>
      <c r="E68" s="35">
        <f aca="true" t="shared" si="33" ref="E68:O68">E67*6.4</f>
        <v>15.616</v>
      </c>
      <c r="F68" s="35">
        <f t="shared" si="33"/>
        <v>15.040000000000001</v>
      </c>
      <c r="G68" s="35">
        <f t="shared" si="33"/>
        <v>11.776000000000002</v>
      </c>
      <c r="H68" s="35">
        <f t="shared" si="33"/>
        <v>8</v>
      </c>
      <c r="I68" s="35">
        <f t="shared" si="33"/>
        <v>6.720000000000001</v>
      </c>
      <c r="J68" s="35">
        <f t="shared" si="33"/>
        <v>7.231999999999999</v>
      </c>
      <c r="K68" s="35">
        <f t="shared" si="33"/>
        <v>6.656000000000001</v>
      </c>
      <c r="L68" s="35">
        <f t="shared" si="33"/>
        <v>11.968000000000002</v>
      </c>
      <c r="M68" s="35">
        <f t="shared" si="33"/>
        <v>12.16</v>
      </c>
      <c r="N68" s="35">
        <f t="shared" si="33"/>
        <v>14.975999999999999</v>
      </c>
      <c r="O68" s="35">
        <f t="shared" si="33"/>
        <v>15.616</v>
      </c>
    </row>
    <row r="69" spans="1:16" ht="15" customHeight="1">
      <c r="A69" s="43" t="s">
        <v>45</v>
      </c>
      <c r="B69" s="5" t="s">
        <v>3</v>
      </c>
      <c r="C69" s="20">
        <f>C13+C45+C63+C65+C67</f>
        <v>1151.945</v>
      </c>
      <c r="D69" s="36">
        <f aca="true" t="shared" si="34" ref="D69:O69">SUM(D67,D65,D63,D45,D13)</f>
        <v>114.33999999999999</v>
      </c>
      <c r="E69" s="36">
        <f t="shared" si="34"/>
        <v>123.17999999999998</v>
      </c>
      <c r="F69" s="36">
        <f t="shared" si="34"/>
        <v>113.49000000000001</v>
      </c>
      <c r="G69" s="36">
        <f t="shared" si="34"/>
        <v>102.93999999999998</v>
      </c>
      <c r="H69" s="36">
        <f t="shared" si="34"/>
        <v>86.54000000000002</v>
      </c>
      <c r="I69" s="36">
        <f t="shared" si="34"/>
        <v>69.39999999999999</v>
      </c>
      <c r="J69" s="36">
        <f t="shared" si="34"/>
        <v>65.75</v>
      </c>
      <c r="K69" s="36">
        <f t="shared" si="34"/>
        <v>57.965</v>
      </c>
      <c r="L69" s="36">
        <f t="shared" si="34"/>
        <v>79.76</v>
      </c>
      <c r="M69" s="36">
        <f t="shared" si="34"/>
        <v>100.05000000000001</v>
      </c>
      <c r="N69" s="36">
        <f t="shared" si="34"/>
        <v>113.97</v>
      </c>
      <c r="O69" s="36">
        <f t="shared" si="34"/>
        <v>124.55999999999999</v>
      </c>
      <c r="P69" s="11"/>
    </row>
    <row r="70" spans="1:16" ht="18.75" customHeight="1">
      <c r="A70" s="44"/>
      <c r="B70" s="6" t="s">
        <v>4</v>
      </c>
      <c r="C70" s="20">
        <f>C14+C46+C64+C66+C68</f>
        <v>7372.448000000001</v>
      </c>
      <c r="D70" s="36">
        <f>D69*6.4</f>
        <v>731.776</v>
      </c>
      <c r="E70" s="36">
        <f aca="true" t="shared" si="35" ref="E70:O70">E69*6.4</f>
        <v>788.3519999999999</v>
      </c>
      <c r="F70" s="36">
        <f t="shared" si="35"/>
        <v>726.3360000000001</v>
      </c>
      <c r="G70" s="36">
        <f t="shared" si="35"/>
        <v>658.8159999999999</v>
      </c>
      <c r="H70" s="36">
        <f t="shared" si="35"/>
        <v>553.8560000000001</v>
      </c>
      <c r="I70" s="36">
        <f t="shared" si="35"/>
        <v>444.15999999999997</v>
      </c>
      <c r="J70" s="36">
        <f t="shared" si="35"/>
        <v>420.8</v>
      </c>
      <c r="K70" s="36">
        <f t="shared" si="35"/>
        <v>370.97600000000006</v>
      </c>
      <c r="L70" s="36">
        <f t="shared" si="35"/>
        <v>510.46400000000006</v>
      </c>
      <c r="M70" s="36">
        <f t="shared" si="35"/>
        <v>640.3200000000002</v>
      </c>
      <c r="N70" s="36">
        <f t="shared" si="35"/>
        <v>729.408</v>
      </c>
      <c r="O70" s="36">
        <f t="shared" si="35"/>
        <v>797.184</v>
      </c>
      <c r="P70" s="11"/>
    </row>
    <row r="71" spans="1:15" ht="14.25">
      <c r="A71" s="45" t="s">
        <v>51</v>
      </c>
      <c r="B71" s="5" t="s">
        <v>3</v>
      </c>
      <c r="C71" s="17">
        <f aca="true" t="shared" si="36" ref="C71:C76">D71+E71+F71+G71+H71+I71+J71+K71+L71+M71+N71+O71</f>
        <v>36.648</v>
      </c>
      <c r="D71" s="37">
        <v>7.54</v>
      </c>
      <c r="E71" s="37">
        <v>5.577</v>
      </c>
      <c r="F71" s="37">
        <v>1.548</v>
      </c>
      <c r="G71" s="37">
        <v>1.481</v>
      </c>
      <c r="H71" s="37">
        <v>1.241</v>
      </c>
      <c r="I71" s="37">
        <v>0.937</v>
      </c>
      <c r="J71" s="37">
        <v>0.937</v>
      </c>
      <c r="K71" s="37">
        <v>1.241</v>
      </c>
      <c r="L71" s="37">
        <v>1.481</v>
      </c>
      <c r="M71" s="37">
        <v>1.548</v>
      </c>
      <c r="N71" s="37">
        <v>5.577</v>
      </c>
      <c r="O71" s="37">
        <v>7.54</v>
      </c>
    </row>
    <row r="72" spans="1:15" ht="18" customHeight="1">
      <c r="A72" s="45"/>
      <c r="B72" s="5" t="s">
        <v>4</v>
      </c>
      <c r="C72" s="17">
        <f t="shared" si="36"/>
        <v>227.56128000000004</v>
      </c>
      <c r="D72" s="32">
        <f>D71*6.4</f>
        <v>48.256</v>
      </c>
      <c r="E72" s="32">
        <f aca="true" t="shared" si="37" ref="E72:O72">E71*6.16</f>
        <v>34.35432</v>
      </c>
      <c r="F72" s="32">
        <f t="shared" si="37"/>
        <v>9.535680000000001</v>
      </c>
      <c r="G72" s="32">
        <f t="shared" si="37"/>
        <v>9.12296</v>
      </c>
      <c r="H72" s="32">
        <f t="shared" si="37"/>
        <v>7.644560000000001</v>
      </c>
      <c r="I72" s="32">
        <f t="shared" si="37"/>
        <v>5.771920000000001</v>
      </c>
      <c r="J72" s="32">
        <f t="shared" si="37"/>
        <v>5.771920000000001</v>
      </c>
      <c r="K72" s="32">
        <f t="shared" si="37"/>
        <v>7.644560000000001</v>
      </c>
      <c r="L72" s="32">
        <f t="shared" si="37"/>
        <v>9.12296</v>
      </c>
      <c r="M72" s="32">
        <f t="shared" si="37"/>
        <v>9.535680000000001</v>
      </c>
      <c r="N72" s="32">
        <f t="shared" si="37"/>
        <v>34.35432</v>
      </c>
      <c r="O72" s="32">
        <f t="shared" si="37"/>
        <v>46.446400000000004</v>
      </c>
    </row>
    <row r="73" spans="1:15" ht="14.25">
      <c r="A73" s="45" t="s">
        <v>55</v>
      </c>
      <c r="B73" s="5" t="s">
        <v>3</v>
      </c>
      <c r="C73" s="17">
        <f t="shared" si="36"/>
        <v>50.403</v>
      </c>
      <c r="D73" s="37">
        <v>10</v>
      </c>
      <c r="E73" s="37">
        <v>8.8</v>
      </c>
      <c r="F73" s="37">
        <v>7</v>
      </c>
      <c r="G73" s="37">
        <v>4.7</v>
      </c>
      <c r="H73" s="37">
        <v>0.9</v>
      </c>
      <c r="I73" s="37">
        <v>0.4</v>
      </c>
      <c r="J73" s="37">
        <v>0.35</v>
      </c>
      <c r="K73" s="37">
        <v>0.38</v>
      </c>
      <c r="L73" s="37">
        <v>0.38</v>
      </c>
      <c r="M73" s="37">
        <v>2</v>
      </c>
      <c r="N73" s="37">
        <v>5.8</v>
      </c>
      <c r="O73" s="37">
        <v>9.693</v>
      </c>
    </row>
    <row r="74" spans="1:15" ht="25.5" customHeight="1">
      <c r="A74" s="45"/>
      <c r="B74" s="5" t="s">
        <v>4</v>
      </c>
      <c r="C74" s="17">
        <f t="shared" si="36"/>
        <v>312.88248000000004</v>
      </c>
      <c r="D74" s="32">
        <f>D73*6.4</f>
        <v>64</v>
      </c>
      <c r="E74" s="32">
        <f aca="true" t="shared" si="38" ref="E74:O74">E73*6.16</f>
        <v>54.208000000000006</v>
      </c>
      <c r="F74" s="32">
        <f t="shared" si="38"/>
        <v>43.120000000000005</v>
      </c>
      <c r="G74" s="32">
        <f t="shared" si="38"/>
        <v>28.952</v>
      </c>
      <c r="H74" s="32">
        <f t="shared" si="38"/>
        <v>5.5440000000000005</v>
      </c>
      <c r="I74" s="32">
        <f t="shared" si="38"/>
        <v>2.4640000000000004</v>
      </c>
      <c r="J74" s="32">
        <f t="shared" si="38"/>
        <v>2.1559999999999997</v>
      </c>
      <c r="K74" s="32">
        <f t="shared" si="38"/>
        <v>2.3408</v>
      </c>
      <c r="L74" s="32">
        <f t="shared" si="38"/>
        <v>2.3408</v>
      </c>
      <c r="M74" s="32">
        <f t="shared" si="38"/>
        <v>12.32</v>
      </c>
      <c r="N74" s="32">
        <f t="shared" si="38"/>
        <v>35.728</v>
      </c>
      <c r="O74" s="32">
        <f t="shared" si="38"/>
        <v>59.70888</v>
      </c>
    </row>
    <row r="75" spans="1:15" ht="14.25">
      <c r="A75" s="45" t="s">
        <v>57</v>
      </c>
      <c r="B75" s="5" t="s">
        <v>3</v>
      </c>
      <c r="C75" s="17">
        <f t="shared" si="36"/>
        <v>101</v>
      </c>
      <c r="D75" s="37">
        <v>12</v>
      </c>
      <c r="E75" s="37">
        <v>12</v>
      </c>
      <c r="F75" s="37">
        <v>12</v>
      </c>
      <c r="G75" s="37">
        <v>10</v>
      </c>
      <c r="H75" s="37">
        <v>8</v>
      </c>
      <c r="I75" s="37">
        <v>4.5</v>
      </c>
      <c r="J75" s="37">
        <v>4.5</v>
      </c>
      <c r="K75" s="37">
        <v>4.5</v>
      </c>
      <c r="L75" s="37">
        <v>4.5</v>
      </c>
      <c r="M75" s="37">
        <v>8</v>
      </c>
      <c r="N75" s="37">
        <v>9</v>
      </c>
      <c r="O75" s="37">
        <v>12</v>
      </c>
    </row>
    <row r="76" spans="1:15" ht="25.5" customHeight="1">
      <c r="A76" s="45"/>
      <c r="B76" s="5" t="s">
        <v>4</v>
      </c>
      <c r="C76" s="17">
        <f t="shared" si="36"/>
        <v>625.0400000000001</v>
      </c>
      <c r="D76" s="32">
        <f>D75*6.4</f>
        <v>76.80000000000001</v>
      </c>
      <c r="E76" s="32">
        <f aca="true" t="shared" si="39" ref="E76:O76">E75*6.16</f>
        <v>73.92</v>
      </c>
      <c r="F76" s="32">
        <f t="shared" si="39"/>
        <v>73.92</v>
      </c>
      <c r="G76" s="32">
        <f t="shared" si="39"/>
        <v>61.6</v>
      </c>
      <c r="H76" s="32">
        <f t="shared" si="39"/>
        <v>49.28</v>
      </c>
      <c r="I76" s="32">
        <f t="shared" si="39"/>
        <v>27.72</v>
      </c>
      <c r="J76" s="32">
        <f t="shared" si="39"/>
        <v>27.72</v>
      </c>
      <c r="K76" s="32">
        <f t="shared" si="39"/>
        <v>27.72</v>
      </c>
      <c r="L76" s="32">
        <f t="shared" si="39"/>
        <v>27.72</v>
      </c>
      <c r="M76" s="32">
        <f t="shared" si="39"/>
        <v>49.28</v>
      </c>
      <c r="N76" s="32">
        <f t="shared" si="39"/>
        <v>55.44</v>
      </c>
      <c r="O76" s="32">
        <f t="shared" si="39"/>
        <v>73.92</v>
      </c>
    </row>
    <row r="77" spans="1:15" s="15" customFormat="1" ht="14.25">
      <c r="A77" s="38" t="s">
        <v>44</v>
      </c>
      <c r="B77" s="14" t="s">
        <v>3</v>
      </c>
      <c r="C77" s="17">
        <f>C7+C9+C11+C13+C69+C71+C73+C75</f>
        <v>1608.866</v>
      </c>
      <c r="D77" s="17">
        <f>D7+D9+D11+D13+D69+D71+D73+D75</f>
        <v>176.42</v>
      </c>
      <c r="E77" s="17">
        <f aca="true" t="shared" si="40" ref="E77:O77">E7+E9+E11+E13+E69+E71+E73+E75</f>
        <v>181.867</v>
      </c>
      <c r="F77" s="17">
        <f t="shared" si="40"/>
        <v>160.65800000000002</v>
      </c>
      <c r="G77" s="17">
        <f t="shared" si="40"/>
        <v>142.56099999999998</v>
      </c>
      <c r="H77" s="17">
        <f t="shared" si="40"/>
        <v>115.32100000000003</v>
      </c>
      <c r="I77" s="17">
        <f t="shared" si="40"/>
        <v>91.377</v>
      </c>
      <c r="J77" s="17">
        <f t="shared" si="40"/>
        <v>86.63699999999999</v>
      </c>
      <c r="K77" s="17">
        <f t="shared" si="40"/>
        <v>77.856</v>
      </c>
      <c r="L77" s="17">
        <f t="shared" si="40"/>
        <v>103.441</v>
      </c>
      <c r="M77" s="17">
        <f t="shared" si="40"/>
        <v>130.74800000000002</v>
      </c>
      <c r="N77" s="17">
        <f t="shared" si="40"/>
        <v>158.767</v>
      </c>
      <c r="O77" s="17">
        <f t="shared" si="40"/>
        <v>183.213</v>
      </c>
    </row>
    <row r="78" spans="1:15" s="15" customFormat="1" ht="14.25">
      <c r="A78" s="38"/>
      <c r="B78" s="14" t="s">
        <v>4</v>
      </c>
      <c r="C78" s="17">
        <f>C8+C9+C12+C14+C70+C72+C74+C76</f>
        <v>9691.699760000003</v>
      </c>
      <c r="D78" s="17">
        <f>D8+D9+D12+D14+D70+D72+D74+D76</f>
        <v>1081.028</v>
      </c>
      <c r="E78" s="17">
        <f aca="true" t="shared" si="41" ref="E78:O78">E8+E9+E12+E14+E70+E72+E74+E76</f>
        <v>1107.39832</v>
      </c>
      <c r="F78" s="17">
        <f t="shared" si="41"/>
        <v>975.21968</v>
      </c>
      <c r="G78" s="17">
        <f t="shared" si="41"/>
        <v>859.36696</v>
      </c>
      <c r="H78" s="17">
        <f t="shared" si="41"/>
        <v>695.1205600000001</v>
      </c>
      <c r="I78" s="17">
        <f t="shared" si="41"/>
        <v>534.81192</v>
      </c>
      <c r="J78" s="17">
        <f t="shared" si="41"/>
        <v>504.48792000000003</v>
      </c>
      <c r="K78" s="17">
        <f t="shared" si="41"/>
        <v>457.3893600000001</v>
      </c>
      <c r="L78" s="17">
        <f t="shared" si="41"/>
        <v>611.35576</v>
      </c>
      <c r="M78" s="17">
        <f t="shared" si="41"/>
        <v>785.9556800000001</v>
      </c>
      <c r="N78" s="17">
        <f t="shared" si="41"/>
        <v>962.0783200000001</v>
      </c>
      <c r="O78" s="17">
        <f t="shared" si="41"/>
        <v>1117.48728</v>
      </c>
    </row>
    <row r="79" spans="1:15" ht="14.25">
      <c r="A79" s="3"/>
      <c r="B79" s="3"/>
      <c r="C79" s="27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3" ht="15">
      <c r="E83" t="s">
        <v>6</v>
      </c>
    </row>
  </sheetData>
  <sheetProtection/>
  <mergeCells count="40">
    <mergeCell ref="A1:O1"/>
    <mergeCell ref="A2:O2"/>
    <mergeCell ref="J5:O5"/>
    <mergeCell ref="J3:O3"/>
    <mergeCell ref="J4:O4"/>
    <mergeCell ref="A9:A10"/>
    <mergeCell ref="A7:A8"/>
    <mergeCell ref="A23:A24"/>
    <mergeCell ref="A25:A26"/>
    <mergeCell ref="A27:A28"/>
    <mergeCell ref="A29:A30"/>
    <mergeCell ref="A17:A18"/>
    <mergeCell ref="A11:A12"/>
    <mergeCell ref="A19:A20"/>
    <mergeCell ref="A21:A22"/>
    <mergeCell ref="A13:A14"/>
    <mergeCell ref="A15:A16"/>
    <mergeCell ref="A37:A38"/>
    <mergeCell ref="A39:A40"/>
    <mergeCell ref="A41:A42"/>
    <mergeCell ref="A31:A32"/>
    <mergeCell ref="A33:A34"/>
    <mergeCell ref="A35:A36"/>
    <mergeCell ref="A51:A52"/>
    <mergeCell ref="A53:A54"/>
    <mergeCell ref="A65:A66"/>
    <mergeCell ref="A67:A68"/>
    <mergeCell ref="A43:A44"/>
    <mergeCell ref="A45:A46"/>
    <mergeCell ref="A47:A48"/>
    <mergeCell ref="A49:A50"/>
    <mergeCell ref="A77:A78"/>
    <mergeCell ref="A55:A56"/>
    <mergeCell ref="A59:A60"/>
    <mergeCell ref="A61:A62"/>
    <mergeCell ref="A63:A64"/>
    <mergeCell ref="A69:A70"/>
    <mergeCell ref="A71:A72"/>
    <mergeCell ref="A73:A74"/>
    <mergeCell ref="A75:A76"/>
  </mergeCells>
  <printOptions/>
  <pageMargins left="0.35433070866141736" right="0.07874015748031496" top="0" bottom="0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Senchilo</cp:lastModifiedBy>
  <cp:lastPrinted>2017-01-26T01:59:09Z</cp:lastPrinted>
  <dcterms:created xsi:type="dcterms:W3CDTF">2003-05-21T21:01:18Z</dcterms:created>
  <dcterms:modified xsi:type="dcterms:W3CDTF">2017-01-26T02:01:21Z</dcterms:modified>
  <cp:category/>
  <cp:version/>
  <cp:contentType/>
  <cp:contentStatus/>
</cp:coreProperties>
</file>